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628"/>
  <workbookPr defaultThemeVersion="124226"/>
  <mc:AlternateContent xmlns:mc="http://schemas.openxmlformats.org/markup-compatibility/2006">
    <mc:Choice Requires="x15">
      <x15ac:absPath xmlns:x15ac="http://schemas.microsoft.com/office/spreadsheetml/2010/11/ac" url="https://tpcemail-my.sharepoint.com/personal/rayne_palmer_trowbridgeglobal_com/Documents/Desktop/Instructions and Templates/2025/Web Site Updates 2025/TGL - UK/"/>
    </mc:Choice>
  </mc:AlternateContent>
  <xr:revisionPtr revIDLastSave="0" documentId="8_{64F85EFF-E2CB-47B3-BBF7-0FD3F2E141E9}" xr6:coauthVersionLast="47" xr6:coauthVersionMax="47" xr10:uidLastSave="{00000000-0000-0000-0000-000000000000}"/>
  <bookViews>
    <workbookView xWindow="-120" yWindow="-120" windowWidth="29040" windowHeight="15720" xr2:uid="{00000000-000D-0000-FFFF-FFFF00000000}"/>
  </bookViews>
  <sheets>
    <sheet name="2025" sheetId="1" r:id="rId1"/>
    <sheet name="Lists" sheetId="4" state="hidden" r:id="rId2"/>
  </sheets>
  <definedNames>
    <definedName name="_xlnm._FilterDatabase" localSheetId="0" hidden="1">'2025'!$E$385:$E$388</definedName>
    <definedName name="all">#REF!</definedName>
    <definedName name="Annual">'2025'!$A$390</definedName>
    <definedName name="Assignment">Lists!$D$1:$D$4</definedName>
    <definedName name="Countries">Lists!$A$1:$A$5</definedName>
    <definedName name="Country">Lists!$A$1:$A$5</definedName>
    <definedName name="Countrylist">Lists!$A$1:$A$5</definedName>
    <definedName name="everything">#REF!</definedName>
    <definedName name="Family">Lists!$G$1:$G$3</definedName>
    <definedName name="January">'2025'!$A$13</definedName>
    <definedName name="June">'2025'!$A$169</definedName>
    <definedName name="LEGEND">#REF!</definedName>
    <definedName name="lEGENDS">#REF!</definedName>
    <definedName name="March">'2025'!$C$74</definedName>
    <definedName name="_xlnm.Print_Area" localSheetId="0">'2025'!$A$1:$F$402</definedName>
    <definedName name="_xlnm.Print_Titles" localSheetId="0">'2025'!$11:$11</definedName>
    <definedName name="September">'2025'!$A$264</definedName>
    <definedName name="STATE">#REF!</definedName>
    <definedName name="various">Lists!$A$1:$B$28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 i="4" l="1"/>
  <c r="A2" i="4"/>
  <c r="A1" i="4"/>
  <c r="E395" i="1"/>
  <c r="E394" i="1"/>
  <c r="A394" i="1"/>
  <c r="E393" i="1"/>
  <c r="A393" i="1"/>
  <c r="E392" i="1"/>
  <c r="E397" i="1" s="1"/>
  <c r="A392" i="1"/>
  <c r="L391" i="1"/>
  <c r="H388" i="1"/>
  <c r="G388" i="1"/>
  <c r="H387" i="1"/>
  <c r="G387" i="1"/>
  <c r="H386" i="1"/>
  <c r="G386" i="1"/>
  <c r="H385" i="1"/>
  <c r="G385" i="1"/>
  <c r="H384" i="1"/>
  <c r="G384" i="1"/>
  <c r="H383" i="1"/>
  <c r="G383" i="1"/>
  <c r="H382" i="1"/>
  <c r="G382" i="1"/>
  <c r="H381" i="1"/>
  <c r="G381" i="1"/>
  <c r="H380" i="1"/>
  <c r="G380" i="1"/>
  <c r="H379" i="1"/>
  <c r="G379" i="1"/>
  <c r="H378" i="1"/>
  <c r="G378" i="1"/>
  <c r="H377" i="1"/>
  <c r="G377" i="1"/>
  <c r="H376" i="1"/>
  <c r="G376" i="1"/>
  <c r="H375" i="1"/>
  <c r="G375" i="1"/>
  <c r="L374" i="1"/>
  <c r="H374" i="1"/>
  <c r="G374" i="1"/>
  <c r="H373" i="1"/>
  <c r="G373" i="1"/>
  <c r="H372" i="1"/>
  <c r="G372" i="1"/>
  <c r="H371" i="1"/>
  <c r="G371" i="1"/>
  <c r="H370" i="1"/>
  <c r="G370" i="1"/>
  <c r="H369" i="1"/>
  <c r="G369" i="1"/>
  <c r="H368" i="1"/>
  <c r="G368" i="1"/>
  <c r="H367" i="1"/>
  <c r="G367" i="1"/>
  <c r="H366" i="1"/>
  <c r="G366" i="1"/>
  <c r="H365" i="1"/>
  <c r="G365" i="1"/>
  <c r="H364" i="1"/>
  <c r="G364" i="1"/>
  <c r="H363" i="1"/>
  <c r="G363" i="1"/>
  <c r="H362" i="1"/>
  <c r="G362" i="1"/>
  <c r="H361" i="1"/>
  <c r="G361" i="1"/>
  <c r="H360" i="1"/>
  <c r="G360" i="1"/>
  <c r="H359" i="1"/>
  <c r="G359" i="1"/>
  <c r="H358" i="1"/>
  <c r="G358" i="1"/>
  <c r="H357" i="1"/>
  <c r="G357" i="1"/>
  <c r="H356" i="1"/>
  <c r="G356" i="1"/>
  <c r="H355" i="1"/>
  <c r="G355" i="1"/>
  <c r="H354" i="1"/>
  <c r="G354" i="1"/>
  <c r="H353" i="1"/>
  <c r="G353" i="1"/>
  <c r="H352" i="1"/>
  <c r="G352" i="1"/>
  <c r="H351" i="1"/>
  <c r="G351" i="1"/>
  <c r="H350" i="1"/>
  <c r="G350" i="1"/>
  <c r="H349" i="1"/>
  <c r="G349" i="1"/>
  <c r="H348" i="1"/>
  <c r="G348" i="1"/>
  <c r="H347" i="1"/>
  <c r="G347" i="1"/>
  <c r="H346" i="1"/>
  <c r="G346" i="1"/>
  <c r="H345" i="1"/>
  <c r="G345" i="1"/>
  <c r="H344" i="1"/>
  <c r="G344" i="1"/>
  <c r="L343" i="1"/>
  <c r="H343" i="1"/>
  <c r="G343" i="1"/>
  <c r="H342" i="1"/>
  <c r="G342" i="1"/>
  <c r="H341" i="1"/>
  <c r="G341" i="1"/>
  <c r="H340" i="1"/>
  <c r="G340" i="1"/>
  <c r="H339" i="1"/>
  <c r="G339" i="1"/>
  <c r="H338" i="1"/>
  <c r="G338" i="1"/>
  <c r="H337" i="1"/>
  <c r="G337" i="1"/>
  <c r="H336" i="1"/>
  <c r="G336" i="1"/>
  <c r="H335" i="1"/>
  <c r="G335" i="1"/>
  <c r="H334" i="1"/>
  <c r="G334" i="1"/>
  <c r="H333" i="1"/>
  <c r="G333" i="1"/>
  <c r="H332" i="1"/>
  <c r="G332" i="1"/>
  <c r="H331" i="1"/>
  <c r="G331" i="1"/>
  <c r="H330" i="1"/>
  <c r="G330" i="1"/>
  <c r="H329" i="1"/>
  <c r="G329" i="1"/>
  <c r="H328" i="1"/>
  <c r="G328" i="1"/>
  <c r="H327" i="1"/>
  <c r="G327" i="1"/>
  <c r="H326" i="1"/>
  <c r="G326" i="1"/>
  <c r="H325" i="1"/>
  <c r="G325" i="1"/>
  <c r="H324" i="1"/>
  <c r="G324" i="1"/>
  <c r="H323" i="1"/>
  <c r="G323" i="1"/>
  <c r="H322" i="1"/>
  <c r="G322" i="1"/>
  <c r="H321" i="1"/>
  <c r="G321" i="1"/>
  <c r="H320" i="1"/>
  <c r="G320" i="1"/>
  <c r="H319" i="1"/>
  <c r="G319" i="1"/>
  <c r="H318" i="1"/>
  <c r="G318" i="1"/>
  <c r="H317" i="1"/>
  <c r="G317" i="1"/>
  <c r="H316" i="1"/>
  <c r="G316" i="1"/>
  <c r="H315" i="1"/>
  <c r="G315" i="1"/>
  <c r="H314" i="1"/>
  <c r="G314" i="1"/>
  <c r="H313" i="1"/>
  <c r="G313" i="1"/>
  <c r="L312" i="1"/>
  <c r="H312" i="1"/>
  <c r="G312" i="1"/>
  <c r="H311" i="1"/>
  <c r="G311" i="1"/>
  <c r="H310" i="1"/>
  <c r="G310" i="1"/>
  <c r="H309" i="1"/>
  <c r="G309" i="1"/>
  <c r="H308" i="1"/>
  <c r="G308" i="1"/>
  <c r="H307" i="1"/>
  <c r="G307" i="1"/>
  <c r="H306" i="1"/>
  <c r="G306" i="1"/>
  <c r="H305" i="1"/>
  <c r="G305" i="1"/>
  <c r="H304" i="1"/>
  <c r="G304" i="1"/>
  <c r="H303" i="1"/>
  <c r="G303" i="1"/>
  <c r="H302" i="1"/>
  <c r="G302" i="1"/>
  <c r="H301" i="1"/>
  <c r="G301" i="1"/>
  <c r="H300" i="1"/>
  <c r="G300" i="1"/>
  <c r="H299" i="1"/>
  <c r="G299" i="1"/>
  <c r="H298" i="1"/>
  <c r="G298" i="1"/>
  <c r="H297" i="1"/>
  <c r="G297" i="1"/>
  <c r="H296" i="1"/>
  <c r="G296" i="1"/>
  <c r="H295" i="1"/>
  <c r="G295" i="1"/>
  <c r="L315" i="1" s="1"/>
  <c r="H294" i="1"/>
  <c r="G294" i="1"/>
  <c r="H293" i="1"/>
  <c r="G293" i="1"/>
  <c r="H292" i="1"/>
  <c r="G292" i="1"/>
  <c r="H291" i="1"/>
  <c r="G291" i="1"/>
  <c r="H290" i="1"/>
  <c r="G290" i="1"/>
  <c r="H289" i="1"/>
  <c r="G289" i="1"/>
  <c r="H288" i="1"/>
  <c r="G288" i="1"/>
  <c r="H287" i="1"/>
  <c r="G287" i="1"/>
  <c r="H286" i="1"/>
  <c r="G286" i="1"/>
  <c r="H285" i="1"/>
  <c r="G285" i="1"/>
  <c r="H284" i="1"/>
  <c r="G284" i="1"/>
  <c r="H283" i="1"/>
  <c r="G283" i="1"/>
  <c r="H282" i="1"/>
  <c r="G282" i="1"/>
  <c r="H281" i="1"/>
  <c r="G281" i="1"/>
  <c r="L280" i="1"/>
  <c r="H280" i="1"/>
  <c r="G280" i="1"/>
  <c r="H279" i="1"/>
  <c r="G279" i="1"/>
  <c r="H278" i="1"/>
  <c r="G278" i="1"/>
  <c r="H277" i="1"/>
  <c r="G277" i="1"/>
  <c r="H276" i="1"/>
  <c r="G276" i="1"/>
  <c r="H275" i="1"/>
  <c r="G275" i="1"/>
  <c r="H274" i="1"/>
  <c r="G274" i="1"/>
  <c r="H273" i="1"/>
  <c r="G273" i="1"/>
  <c r="H272" i="1"/>
  <c r="G272" i="1"/>
  <c r="H271" i="1"/>
  <c r="G271" i="1"/>
  <c r="H270" i="1"/>
  <c r="G270" i="1"/>
  <c r="H269" i="1"/>
  <c r="G269" i="1"/>
  <c r="H268" i="1"/>
  <c r="G268" i="1"/>
  <c r="H267" i="1"/>
  <c r="G267" i="1"/>
  <c r="H266" i="1"/>
  <c r="G266" i="1"/>
  <c r="H265" i="1"/>
  <c r="G265" i="1"/>
  <c r="H264" i="1"/>
  <c r="G264" i="1"/>
  <c r="H263" i="1"/>
  <c r="G263" i="1"/>
  <c r="H262" i="1"/>
  <c r="G262" i="1"/>
  <c r="H261" i="1"/>
  <c r="G261" i="1"/>
  <c r="H260" i="1"/>
  <c r="G260" i="1"/>
  <c r="H259" i="1"/>
  <c r="G259" i="1"/>
  <c r="H258" i="1"/>
  <c r="G258" i="1"/>
  <c r="H257" i="1"/>
  <c r="G257" i="1"/>
  <c r="H256" i="1"/>
  <c r="G256" i="1"/>
  <c r="H255" i="1"/>
  <c r="G255" i="1"/>
  <c r="H254" i="1"/>
  <c r="G254" i="1"/>
  <c r="H253" i="1"/>
  <c r="G253" i="1"/>
  <c r="H252" i="1"/>
  <c r="G252" i="1"/>
  <c r="H251" i="1"/>
  <c r="G251" i="1"/>
  <c r="H250" i="1"/>
  <c r="G250" i="1"/>
  <c r="L249" i="1"/>
  <c r="H249" i="1"/>
  <c r="G249" i="1"/>
  <c r="H248" i="1"/>
  <c r="G248" i="1"/>
  <c r="H247" i="1"/>
  <c r="G247" i="1"/>
  <c r="H246" i="1"/>
  <c r="G246" i="1"/>
  <c r="H245" i="1"/>
  <c r="G245" i="1"/>
  <c r="H244" i="1"/>
  <c r="G244" i="1"/>
  <c r="H243" i="1"/>
  <c r="G243" i="1"/>
  <c r="H242" i="1"/>
  <c r="G242" i="1"/>
  <c r="H241" i="1"/>
  <c r="G241" i="1"/>
  <c r="H240" i="1"/>
  <c r="G240" i="1"/>
  <c r="H239" i="1"/>
  <c r="G239" i="1"/>
  <c r="H238" i="1"/>
  <c r="G238" i="1"/>
  <c r="H237" i="1"/>
  <c r="G237" i="1"/>
  <c r="H236" i="1"/>
  <c r="G236" i="1"/>
  <c r="H235" i="1"/>
  <c r="G235" i="1"/>
  <c r="H234" i="1"/>
  <c r="G234" i="1"/>
  <c r="H233" i="1"/>
  <c r="G233" i="1"/>
  <c r="H232" i="1"/>
  <c r="G232" i="1"/>
  <c r="H231" i="1"/>
  <c r="G231" i="1"/>
  <c r="H230" i="1"/>
  <c r="G230" i="1"/>
  <c r="H229" i="1"/>
  <c r="G229" i="1"/>
  <c r="H228" i="1"/>
  <c r="G228" i="1"/>
  <c r="H227" i="1"/>
  <c r="G227" i="1"/>
  <c r="H226" i="1"/>
  <c r="G226" i="1"/>
  <c r="H225" i="1"/>
  <c r="G225" i="1"/>
  <c r="H224" i="1"/>
  <c r="G224" i="1"/>
  <c r="H223" i="1"/>
  <c r="G223" i="1"/>
  <c r="H222" i="1"/>
  <c r="G222" i="1"/>
  <c r="H221" i="1"/>
  <c r="G221" i="1"/>
  <c r="H220" i="1"/>
  <c r="G220" i="1"/>
  <c r="H219" i="1"/>
  <c r="G219" i="1"/>
  <c r="H218" i="1"/>
  <c r="G218" i="1"/>
  <c r="L217" i="1"/>
  <c r="H217" i="1"/>
  <c r="G217" i="1"/>
  <c r="H216" i="1"/>
  <c r="G216" i="1"/>
  <c r="H215" i="1"/>
  <c r="G215" i="1"/>
  <c r="H214" i="1"/>
  <c r="G214" i="1"/>
  <c r="H213" i="1"/>
  <c r="G213" i="1"/>
  <c r="H212" i="1"/>
  <c r="G212" i="1"/>
  <c r="H211" i="1"/>
  <c r="G211" i="1"/>
  <c r="H210" i="1"/>
  <c r="G210" i="1"/>
  <c r="H209" i="1"/>
  <c r="G209" i="1"/>
  <c r="H208" i="1"/>
  <c r="G208" i="1"/>
  <c r="H207" i="1"/>
  <c r="G207" i="1"/>
  <c r="H206" i="1"/>
  <c r="G206" i="1"/>
  <c r="H205" i="1"/>
  <c r="G205" i="1"/>
  <c r="H204" i="1"/>
  <c r="G204" i="1"/>
  <c r="H203" i="1"/>
  <c r="G203" i="1"/>
  <c r="H202" i="1"/>
  <c r="G202" i="1"/>
  <c r="H201" i="1"/>
  <c r="G201" i="1"/>
  <c r="H200" i="1"/>
  <c r="G200" i="1"/>
  <c r="H199" i="1"/>
  <c r="G199" i="1"/>
  <c r="H198" i="1"/>
  <c r="G198" i="1"/>
  <c r="H197" i="1"/>
  <c r="G197" i="1"/>
  <c r="H196" i="1"/>
  <c r="G196" i="1"/>
  <c r="H195" i="1"/>
  <c r="G195" i="1"/>
  <c r="H194" i="1"/>
  <c r="G194" i="1"/>
  <c r="H193" i="1"/>
  <c r="G193" i="1"/>
  <c r="H192" i="1"/>
  <c r="G192" i="1"/>
  <c r="H191" i="1"/>
  <c r="G191" i="1"/>
  <c r="H190" i="1"/>
  <c r="G190" i="1"/>
  <c r="H189" i="1"/>
  <c r="G189" i="1"/>
  <c r="H188" i="1"/>
  <c r="G188" i="1"/>
  <c r="H187" i="1"/>
  <c r="G187" i="1"/>
  <c r="H186" i="1"/>
  <c r="G186" i="1"/>
  <c r="L185" i="1"/>
  <c r="H185" i="1"/>
  <c r="G185" i="1"/>
  <c r="H184" i="1"/>
  <c r="G184" i="1"/>
  <c r="H183" i="1"/>
  <c r="G183" i="1"/>
  <c r="H182" i="1"/>
  <c r="G182" i="1"/>
  <c r="H181" i="1"/>
  <c r="G181" i="1"/>
  <c r="H180" i="1"/>
  <c r="G180" i="1"/>
  <c r="H179" i="1"/>
  <c r="G179" i="1"/>
  <c r="H178" i="1"/>
  <c r="G178" i="1"/>
  <c r="H177" i="1"/>
  <c r="G177" i="1"/>
  <c r="H176" i="1"/>
  <c r="G176" i="1"/>
  <c r="H175" i="1"/>
  <c r="G175" i="1"/>
  <c r="H174" i="1"/>
  <c r="G174" i="1"/>
  <c r="H173" i="1"/>
  <c r="G173" i="1"/>
  <c r="H172" i="1"/>
  <c r="G172" i="1"/>
  <c r="H171" i="1"/>
  <c r="G171" i="1"/>
  <c r="H170" i="1"/>
  <c r="G170" i="1"/>
  <c r="H169" i="1"/>
  <c r="G169" i="1"/>
  <c r="H168" i="1"/>
  <c r="G168" i="1"/>
  <c r="H167" i="1"/>
  <c r="G167" i="1"/>
  <c r="H166" i="1"/>
  <c r="G166" i="1"/>
  <c r="H165" i="1"/>
  <c r="G165" i="1"/>
  <c r="H164" i="1"/>
  <c r="G164" i="1"/>
  <c r="H163" i="1"/>
  <c r="G163" i="1"/>
  <c r="H162" i="1"/>
  <c r="G162" i="1"/>
  <c r="H161" i="1"/>
  <c r="G161" i="1"/>
  <c r="H160" i="1"/>
  <c r="G160" i="1"/>
  <c r="H159" i="1"/>
  <c r="G159" i="1"/>
  <c r="H158" i="1"/>
  <c r="G158" i="1"/>
  <c r="H157" i="1"/>
  <c r="G157" i="1"/>
  <c r="H156" i="1"/>
  <c r="G156" i="1"/>
  <c r="H155" i="1"/>
  <c r="G155" i="1"/>
  <c r="L154" i="1"/>
  <c r="H154" i="1"/>
  <c r="G154" i="1"/>
  <c r="H153" i="1"/>
  <c r="G153" i="1"/>
  <c r="H152" i="1"/>
  <c r="G152" i="1"/>
  <c r="H151" i="1"/>
  <c r="G151" i="1"/>
  <c r="H150" i="1"/>
  <c r="G150" i="1"/>
  <c r="H149" i="1"/>
  <c r="G149" i="1"/>
  <c r="H148" i="1"/>
  <c r="G148" i="1"/>
  <c r="H147" i="1"/>
  <c r="G147" i="1"/>
  <c r="H146" i="1"/>
  <c r="G146" i="1"/>
  <c r="H145" i="1"/>
  <c r="G145" i="1"/>
  <c r="H144" i="1"/>
  <c r="G144" i="1"/>
  <c r="H143" i="1"/>
  <c r="G143" i="1"/>
  <c r="H142" i="1"/>
  <c r="G142" i="1"/>
  <c r="H141" i="1"/>
  <c r="G141" i="1"/>
  <c r="H140" i="1"/>
  <c r="G140" i="1"/>
  <c r="H139" i="1"/>
  <c r="G139" i="1"/>
  <c r="H138" i="1"/>
  <c r="G138" i="1"/>
  <c r="H137" i="1"/>
  <c r="G137" i="1"/>
  <c r="H136" i="1"/>
  <c r="G136" i="1"/>
  <c r="H135" i="1"/>
  <c r="G135" i="1"/>
  <c r="H134" i="1"/>
  <c r="G134" i="1"/>
  <c r="H133" i="1"/>
  <c r="G133" i="1"/>
  <c r="H132" i="1"/>
  <c r="G132" i="1"/>
  <c r="H131" i="1"/>
  <c r="G131" i="1"/>
  <c r="H130" i="1"/>
  <c r="G130" i="1"/>
  <c r="H129" i="1"/>
  <c r="G129" i="1"/>
  <c r="H128" i="1"/>
  <c r="G128" i="1"/>
  <c r="H127" i="1"/>
  <c r="G127" i="1"/>
  <c r="H126" i="1"/>
  <c r="G126" i="1"/>
  <c r="H125" i="1"/>
  <c r="G125" i="1"/>
  <c r="H124" i="1"/>
  <c r="G124" i="1"/>
  <c r="H123" i="1"/>
  <c r="G123" i="1"/>
  <c r="L122" i="1"/>
  <c r="H122" i="1"/>
  <c r="G122" i="1"/>
  <c r="H121" i="1"/>
  <c r="G121" i="1"/>
  <c r="H120" i="1"/>
  <c r="G120" i="1"/>
  <c r="H119" i="1"/>
  <c r="G119" i="1"/>
  <c r="H118" i="1"/>
  <c r="G118" i="1"/>
  <c r="H117" i="1"/>
  <c r="G117" i="1"/>
  <c r="H116" i="1"/>
  <c r="G116" i="1"/>
  <c r="H115" i="1"/>
  <c r="G115" i="1"/>
  <c r="H114" i="1"/>
  <c r="G114" i="1"/>
  <c r="H113" i="1"/>
  <c r="G113" i="1"/>
  <c r="H112" i="1"/>
  <c r="G112" i="1"/>
  <c r="H111" i="1"/>
  <c r="G111" i="1"/>
  <c r="H110" i="1"/>
  <c r="G110" i="1"/>
  <c r="H109" i="1"/>
  <c r="G109" i="1"/>
  <c r="H108" i="1"/>
  <c r="G108" i="1"/>
  <c r="H107" i="1"/>
  <c r="G107" i="1"/>
  <c r="H106" i="1"/>
  <c r="G106" i="1"/>
  <c r="L126" i="1" s="1"/>
  <c r="H105" i="1"/>
  <c r="G105" i="1"/>
  <c r="H104" i="1"/>
  <c r="G104" i="1"/>
  <c r="H103" i="1"/>
  <c r="G103" i="1"/>
  <c r="H102" i="1"/>
  <c r="G102" i="1"/>
  <c r="H101" i="1"/>
  <c r="G101" i="1"/>
  <c r="H100" i="1"/>
  <c r="G100" i="1"/>
  <c r="H99" i="1"/>
  <c r="G99" i="1"/>
  <c r="H98" i="1"/>
  <c r="G98" i="1"/>
  <c r="H97" i="1"/>
  <c r="G97" i="1"/>
  <c r="H96" i="1"/>
  <c r="G96" i="1"/>
  <c r="H95" i="1"/>
  <c r="G95" i="1"/>
  <c r="H94" i="1"/>
  <c r="G94" i="1"/>
  <c r="H93" i="1"/>
  <c r="G93" i="1"/>
  <c r="H92" i="1"/>
  <c r="G92" i="1"/>
  <c r="L91" i="1"/>
  <c r="H91" i="1"/>
  <c r="G91" i="1"/>
  <c r="H90" i="1"/>
  <c r="G90" i="1"/>
  <c r="H89" i="1"/>
  <c r="G89" i="1"/>
  <c r="H88" i="1"/>
  <c r="G88" i="1"/>
  <c r="H87" i="1"/>
  <c r="G87" i="1"/>
  <c r="H86" i="1"/>
  <c r="G86" i="1"/>
  <c r="H85" i="1"/>
  <c r="G85" i="1"/>
  <c r="H84" i="1"/>
  <c r="G84" i="1"/>
  <c r="H83" i="1"/>
  <c r="G83" i="1"/>
  <c r="H82" i="1"/>
  <c r="G82" i="1"/>
  <c r="H81" i="1"/>
  <c r="G81" i="1"/>
  <c r="H80" i="1"/>
  <c r="G80" i="1"/>
  <c r="H79" i="1"/>
  <c r="G79" i="1"/>
  <c r="H78" i="1"/>
  <c r="G78" i="1"/>
  <c r="H77" i="1"/>
  <c r="G77" i="1"/>
  <c r="H76" i="1"/>
  <c r="G76" i="1"/>
  <c r="H75" i="1"/>
  <c r="G75" i="1"/>
  <c r="H74" i="1"/>
  <c r="G74" i="1"/>
  <c r="H73" i="1"/>
  <c r="G73" i="1"/>
  <c r="H72" i="1"/>
  <c r="G72" i="1"/>
  <c r="H71" i="1"/>
  <c r="G71" i="1"/>
  <c r="H70" i="1"/>
  <c r="G70" i="1"/>
  <c r="H69" i="1"/>
  <c r="G69" i="1"/>
  <c r="H68" i="1"/>
  <c r="G68" i="1"/>
  <c r="H67" i="1"/>
  <c r="G67" i="1"/>
  <c r="H66" i="1"/>
  <c r="G66" i="1"/>
  <c r="H65" i="1"/>
  <c r="G65" i="1"/>
  <c r="H64" i="1"/>
  <c r="G64" i="1"/>
  <c r="H63" i="1"/>
  <c r="G63" i="1"/>
  <c r="L62" i="1"/>
  <c r="H62" i="1"/>
  <c r="G62" i="1"/>
  <c r="H61" i="1"/>
  <c r="G61" i="1"/>
  <c r="H60" i="1"/>
  <c r="G60" i="1"/>
  <c r="H59" i="1"/>
  <c r="G59" i="1"/>
  <c r="H58" i="1"/>
  <c r="G58" i="1"/>
  <c r="H57" i="1"/>
  <c r="G57" i="1"/>
  <c r="H56" i="1"/>
  <c r="G56" i="1"/>
  <c r="H55" i="1"/>
  <c r="G55" i="1"/>
  <c r="H54" i="1"/>
  <c r="G54" i="1"/>
  <c r="H53" i="1"/>
  <c r="G53" i="1"/>
  <c r="H52" i="1"/>
  <c r="G52" i="1"/>
  <c r="H51" i="1"/>
  <c r="G51" i="1"/>
  <c r="H50" i="1"/>
  <c r="G50" i="1"/>
  <c r="H49" i="1"/>
  <c r="G49" i="1"/>
  <c r="H48" i="1"/>
  <c r="G48" i="1"/>
  <c r="H47" i="1"/>
  <c r="G47" i="1"/>
  <c r="H46" i="1"/>
  <c r="G46" i="1"/>
  <c r="H45" i="1"/>
  <c r="G45" i="1"/>
  <c r="H44" i="1"/>
  <c r="G44" i="1"/>
  <c r="H43" i="1"/>
  <c r="G43" i="1"/>
  <c r="H42" i="1"/>
  <c r="G42" i="1"/>
  <c r="H41" i="1"/>
  <c r="G41" i="1"/>
  <c r="H40" i="1"/>
  <c r="G40" i="1"/>
  <c r="H39" i="1"/>
  <c r="G39" i="1"/>
  <c r="H38" i="1"/>
  <c r="G38" i="1"/>
  <c r="H37" i="1"/>
  <c r="G37" i="1"/>
  <c r="H36" i="1"/>
  <c r="G36" i="1"/>
  <c r="H35" i="1"/>
  <c r="G35" i="1"/>
  <c r="H34" i="1"/>
  <c r="G34" i="1"/>
  <c r="H33" i="1"/>
  <c r="G33" i="1"/>
  <c r="H32" i="1"/>
  <c r="G32" i="1"/>
  <c r="L31" i="1"/>
  <c r="H31" i="1"/>
  <c r="G31" i="1"/>
  <c r="H30" i="1"/>
  <c r="G30" i="1"/>
  <c r="H29" i="1"/>
  <c r="G29" i="1"/>
  <c r="H28" i="1"/>
  <c r="G28" i="1"/>
  <c r="H27" i="1"/>
  <c r="G27" i="1"/>
  <c r="H26" i="1"/>
  <c r="G26" i="1"/>
  <c r="H25" i="1"/>
  <c r="G25" i="1"/>
  <c r="H24" i="1"/>
  <c r="G24" i="1"/>
  <c r="H23" i="1"/>
  <c r="G23" i="1"/>
  <c r="H22" i="1"/>
  <c r="G22" i="1"/>
  <c r="H21" i="1"/>
  <c r="G21" i="1"/>
  <c r="H20" i="1"/>
  <c r="G20" i="1"/>
  <c r="H19" i="1"/>
  <c r="G19" i="1"/>
  <c r="H18" i="1"/>
  <c r="G18" i="1"/>
  <c r="H17" i="1"/>
  <c r="G17" i="1"/>
  <c r="H16" i="1"/>
  <c r="G16" i="1"/>
  <c r="H15" i="1"/>
  <c r="G15" i="1"/>
  <c r="H14" i="1"/>
  <c r="G14" i="1"/>
  <c r="H13" i="1"/>
  <c r="G13" i="1"/>
  <c r="M252" i="1" l="1"/>
  <c r="L66" i="1"/>
  <c r="M188" i="1"/>
  <c r="M376" i="1"/>
  <c r="B393" i="1"/>
  <c r="L125" i="1"/>
  <c r="L34" i="1"/>
  <c r="M284" i="1"/>
  <c r="M186" i="1"/>
  <c r="B394" i="1"/>
  <c r="M35" i="1"/>
  <c r="L93" i="1"/>
  <c r="L346" i="1"/>
  <c r="B395" i="1"/>
  <c r="L252" i="1"/>
  <c r="M65" i="1"/>
  <c r="M94" i="1"/>
  <c r="L157" i="1"/>
  <c r="M221" i="1"/>
  <c r="B392" i="1"/>
  <c r="B397" i="1" s="1"/>
  <c r="L221" i="1"/>
  <c r="L284" i="1"/>
  <c r="M346" i="1"/>
  <c r="M32" i="1"/>
  <c r="M126" i="1"/>
  <c r="M155" i="1"/>
  <c r="M378" i="1"/>
  <c r="L65" i="1"/>
  <c r="L94" i="1"/>
  <c r="L35" i="1"/>
  <c r="L123" i="1"/>
  <c r="L281" i="1"/>
  <c r="L283" i="1"/>
  <c r="L314" i="1"/>
  <c r="L316" i="1"/>
  <c r="L375" i="1"/>
  <c r="L377" i="1"/>
  <c r="M33" i="1"/>
  <c r="M123" i="1"/>
  <c r="M125" i="1"/>
  <c r="M156" i="1"/>
  <c r="M158" i="1"/>
  <c r="M281" i="1"/>
  <c r="M283" i="1"/>
  <c r="M314" i="1"/>
  <c r="M316" i="1"/>
  <c r="M375" i="1"/>
  <c r="M377" i="1"/>
  <c r="M124" i="1"/>
  <c r="M282" i="1"/>
  <c r="M315" i="1"/>
  <c r="L92" i="1"/>
  <c r="L156" i="1"/>
  <c r="L64" i="1"/>
  <c r="L95" i="1"/>
  <c r="L189" i="1"/>
  <c r="L218" i="1"/>
  <c r="L251" i="1"/>
  <c r="L347" i="1"/>
  <c r="M64" i="1"/>
  <c r="M66" i="1"/>
  <c r="M93" i="1"/>
  <c r="M95" i="1"/>
  <c r="M187" i="1"/>
  <c r="M189" i="1"/>
  <c r="M218" i="1"/>
  <c r="M220" i="1"/>
  <c r="M251" i="1"/>
  <c r="M253" i="1"/>
  <c r="M345" i="1"/>
  <c r="M347" i="1"/>
  <c r="M34" i="1"/>
  <c r="M157" i="1"/>
  <c r="M313" i="1"/>
  <c r="L63" i="1"/>
  <c r="L33" i="1"/>
  <c r="L158" i="1"/>
  <c r="L187" i="1"/>
  <c r="L220" i="1"/>
  <c r="L253" i="1"/>
  <c r="L345" i="1"/>
  <c r="L32" i="1"/>
  <c r="L124" i="1"/>
  <c r="L155" i="1"/>
  <c r="L282" i="1"/>
  <c r="L313" i="1"/>
  <c r="L317" i="1" s="1"/>
  <c r="L376" i="1"/>
  <c r="L378" i="1"/>
  <c r="L186" i="1"/>
  <c r="L188" i="1"/>
  <c r="L219" i="1"/>
  <c r="L250" i="1"/>
  <c r="L254" i="1" s="1"/>
  <c r="L344" i="1"/>
  <c r="M63" i="1"/>
  <c r="M92" i="1"/>
  <c r="M96" i="1" s="1"/>
  <c r="M219" i="1"/>
  <c r="M250" i="1"/>
  <c r="M344" i="1"/>
  <c r="L96" i="1" l="1"/>
  <c r="N96" i="1" s="1"/>
  <c r="L348" i="1"/>
  <c r="L395" i="1"/>
  <c r="M190" i="1"/>
  <c r="M393" i="1"/>
  <c r="L159" i="1"/>
  <c r="L67" i="1"/>
  <c r="M285" i="1"/>
  <c r="M395" i="1"/>
  <c r="M348" i="1"/>
  <c r="L36" i="1"/>
  <c r="M317" i="1"/>
  <c r="N317" i="1" s="1"/>
  <c r="M222" i="1"/>
  <c r="M159" i="1"/>
  <c r="L392" i="1"/>
  <c r="L379" i="1"/>
  <c r="M254" i="1"/>
  <c r="N254" i="1" s="1"/>
  <c r="L190" i="1"/>
  <c r="L222" i="1"/>
  <c r="M394" i="1"/>
  <c r="L285" i="1"/>
  <c r="M36" i="1"/>
  <c r="L393" i="1"/>
  <c r="M392" i="1"/>
  <c r="M379" i="1"/>
  <c r="M127" i="1"/>
  <c r="L127" i="1"/>
  <c r="M67" i="1"/>
  <c r="N159" i="1"/>
  <c r="L394" i="1"/>
  <c r="N348" i="1" l="1"/>
  <c r="N190" i="1"/>
  <c r="N285" i="1"/>
  <c r="N127" i="1"/>
  <c r="N36" i="1"/>
  <c r="N222" i="1"/>
  <c r="N379" i="1"/>
  <c r="L396" i="1"/>
  <c r="M396" i="1"/>
  <c r="N67" i="1"/>
  <c r="N396" i="1" l="1"/>
</calcChain>
</file>

<file path=xl/sharedStrings.xml><?xml version="1.0" encoding="utf-8"?>
<sst xmlns="http://schemas.openxmlformats.org/spreadsheetml/2006/main" count="492" uniqueCount="55">
  <si>
    <t>Hide these cells</t>
  </si>
  <si>
    <t>Name</t>
  </si>
  <si>
    <t>FREQUENTLY ASKED QUESTIONS</t>
  </si>
  <si>
    <r>
      <t>1. What about Holidays, Weekends, PTO, Sick Days?</t>
    </r>
    <r>
      <rPr>
        <sz val="10"/>
        <rFont val="Arial"/>
        <family val="2"/>
      </rPr>
      <t xml:space="preserve">  If you aren't working, it's a NON-WORK day</t>
    </r>
  </si>
  <si>
    <r>
      <t>2. What is a Travel &amp; Work Day?</t>
    </r>
    <r>
      <rPr>
        <sz val="10"/>
        <rFont val="Arial"/>
        <family val="2"/>
      </rPr>
      <t xml:space="preserve"> This is a day where you both travel between countries and work on the</t>
    </r>
  </si>
  <si>
    <t>Begin Date</t>
  </si>
  <si>
    <t>End Date</t>
  </si>
  <si>
    <t>same day. For the Country and State / Province, please indicate the location of your work on that day</t>
  </si>
  <si>
    <r>
      <rPr>
        <b/>
        <sz val="10"/>
        <rFont val="Arial"/>
        <family val="2"/>
      </rPr>
      <t xml:space="preserve">3. What is a Travel Day? </t>
    </r>
    <r>
      <rPr>
        <sz val="10"/>
        <rFont val="Arial"/>
        <family val="2"/>
      </rPr>
      <t xml:space="preserve">Essentially any day where you spend a portion of the day in more than one </t>
    </r>
  </si>
  <si>
    <t>YELLOW ARE REQUIRED FIELDS</t>
  </si>
  <si>
    <t>Please contact us if you have questions on how to complete your Travel Calendar</t>
  </si>
  <si>
    <t>Date</t>
  </si>
  <si>
    <t>Day</t>
  </si>
  <si>
    <r>
      <t xml:space="preserve">Type of Day  </t>
    </r>
    <r>
      <rPr>
        <b/>
        <sz val="10"/>
        <rFont val="Arial"/>
        <family val="2"/>
      </rPr>
      <t>(choose from list)</t>
    </r>
  </si>
  <si>
    <r>
      <t xml:space="preserve">Country          </t>
    </r>
    <r>
      <rPr>
        <b/>
        <sz val="8"/>
        <rFont val="Arial"/>
        <family val="2"/>
      </rPr>
      <t>(complete above yellow boxes then choose from list or input)</t>
    </r>
  </si>
  <si>
    <r>
      <t xml:space="preserve">State / Prov   </t>
    </r>
    <r>
      <rPr>
        <b/>
        <sz val="10"/>
        <rFont val="Arial"/>
        <family val="2"/>
      </rPr>
      <t>(input)</t>
    </r>
  </si>
  <si>
    <r>
      <t xml:space="preserve">City                          </t>
    </r>
    <r>
      <rPr>
        <b/>
        <sz val="10"/>
        <rFont val="Arial"/>
        <family val="2"/>
      </rPr>
      <t>(include if city tax applies)</t>
    </r>
  </si>
  <si>
    <t>January</t>
  </si>
  <si>
    <t>Saturday</t>
  </si>
  <si>
    <t>Sunday</t>
  </si>
  <si>
    <t>Monday</t>
  </si>
  <si>
    <t>Tuesday</t>
  </si>
  <si>
    <t>Wednesday</t>
  </si>
  <si>
    <t>Thursday</t>
  </si>
  <si>
    <t>Friday</t>
  </si>
  <si>
    <t>Foreign</t>
  </si>
  <si>
    <t>Work</t>
  </si>
  <si>
    <t>Non-Work</t>
  </si>
  <si>
    <t>Travel &amp; Work</t>
  </si>
  <si>
    <t>Travel Only</t>
  </si>
  <si>
    <t>Total</t>
  </si>
  <si>
    <t>February</t>
  </si>
  <si>
    <t>March</t>
  </si>
  <si>
    <t>April</t>
  </si>
  <si>
    <t>May</t>
  </si>
  <si>
    <t>June</t>
  </si>
  <si>
    <t>July</t>
  </si>
  <si>
    <t>August</t>
  </si>
  <si>
    <t>September</t>
  </si>
  <si>
    <t>October</t>
  </si>
  <si>
    <t>November</t>
  </si>
  <si>
    <t>December</t>
  </si>
  <si>
    <t>Annual Totals</t>
  </si>
  <si>
    <t>Country Day Count</t>
  </si>
  <si>
    <t>Type of Days</t>
  </si>
  <si>
    <t>Other</t>
  </si>
  <si>
    <t>Total Days</t>
  </si>
  <si>
    <t>First Year is 2023</t>
  </si>
  <si>
    <t>Last Year is 2023</t>
  </si>
  <si>
    <t>Country #1</t>
  </si>
  <si>
    <t>Country #2</t>
  </si>
  <si>
    <t>Country #3</t>
  </si>
  <si>
    <t>country. We understand that sometimes this can get confusing. For example, if you leave Fort McMurray at 11 pm on Friday, and arrive in Houston on Saturday morning, we would consider your travel day to be Saturday (assuming you cross the border after midnight) - Friday would be a "Canada" and Saturday would be "US"</t>
  </si>
  <si>
    <t>2025 Travel Calendar</t>
  </si>
  <si>
    <t>should = 365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</si>
</sst>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1009]d\-mmm\-yy;@"/>
    <numFmt numFmtId="165" formatCode="mmm\-yyyy"/>
  </numFmts>
  <fonts count="14" x14ac:knownFonts="1">
    <font>
      <sz val="10"/>
      <name val="Arial"/>
    </font>
    <font>
      <sz val="10"/>
      <name val="Arial"/>
      <family val="2"/>
    </font>
    <font>
      <b/>
      <sz val="14"/>
      <name val="Arial"/>
      <family val="2"/>
    </font>
    <font>
      <b/>
      <sz val="10"/>
      <name val="Arial"/>
      <family val="2"/>
    </font>
    <font>
      <b/>
      <u/>
      <sz val="10"/>
      <name val="Arial"/>
      <family val="2"/>
    </font>
    <font>
      <b/>
      <sz val="8"/>
      <name val="Arial"/>
      <family val="2"/>
    </font>
    <font>
      <sz val="8"/>
      <name val="Arial"/>
      <family val="2"/>
    </font>
    <font>
      <sz val="14"/>
      <color indexed="9"/>
      <name val="Arial"/>
      <family val="2"/>
    </font>
    <font>
      <sz val="9"/>
      <name val="Arial"/>
      <family val="2"/>
    </font>
    <font>
      <sz val="14"/>
      <name val="Arial"/>
      <family val="2"/>
    </font>
    <font>
      <b/>
      <sz val="14"/>
      <color indexed="42"/>
      <name val="Arial"/>
      <family val="2"/>
    </font>
    <font>
      <sz val="8"/>
      <name val="Arial"/>
      <family val="2"/>
    </font>
    <font>
      <sz val="14"/>
      <color indexed="42"/>
      <name val="Arial"/>
      <family val="2"/>
    </font>
    <font>
      <sz val="11"/>
      <color rgb="FF000000"/>
      <name val="Calibri"/>
      <family val="2"/>
    </font>
  </fonts>
  <fills count="10">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23"/>
        <bgColor indexed="64"/>
      </patternFill>
    </fill>
    <fill>
      <patternFill patternType="solid">
        <fgColor theme="9" tint="0.39997558519241921"/>
        <bgColor indexed="64"/>
      </patternFill>
    </fill>
    <fill>
      <patternFill patternType="solid">
        <fgColor theme="0"/>
        <bgColor indexed="64"/>
      </patternFill>
    </fill>
    <fill>
      <patternFill patternType="solid">
        <fgColor rgb="FFFFFF00"/>
        <bgColor indexed="64"/>
      </patternFill>
    </fill>
    <fill>
      <patternFill patternType="solid">
        <fgColor rgb="FF92D050"/>
        <bgColor indexed="64"/>
      </patternFill>
    </fill>
    <fill>
      <patternFill patternType="solid">
        <fgColor theme="0" tint="-0.34998626667073579"/>
        <bgColor indexed="64"/>
      </patternFill>
    </fill>
  </fills>
  <borders count="1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style="medium">
        <color indexed="64"/>
      </left>
      <right/>
      <top/>
      <bottom style="thin">
        <color indexed="64"/>
      </bottom>
      <diagonal/>
    </border>
  </borders>
  <cellStyleXfs count="1">
    <xf numFmtId="0" fontId="0" fillId="0" borderId="0"/>
  </cellStyleXfs>
  <cellXfs count="96">
    <xf numFmtId="0" fontId="0" fillId="0" borderId="0" xfId="0"/>
    <xf numFmtId="0" fontId="1" fillId="0" borderId="0" xfId="0" applyFont="1"/>
    <xf numFmtId="0" fontId="8" fillId="2" borderId="9" xfId="0" applyFont="1" applyFill="1" applyBorder="1" applyAlignment="1" applyProtection="1">
      <alignment horizontal="center"/>
      <protection locked="0"/>
    </xf>
    <xf numFmtId="0" fontId="2" fillId="8" borderId="0" xfId="0" applyFont="1" applyFill="1" applyAlignment="1" applyProtection="1">
      <alignment horizontal="left"/>
      <protection hidden="1"/>
    </xf>
    <xf numFmtId="0" fontId="1" fillId="8" borderId="0" xfId="0" applyFont="1" applyFill="1" applyProtection="1">
      <protection hidden="1"/>
    </xf>
    <xf numFmtId="0" fontId="6" fillId="8" borderId="0" xfId="0" applyFont="1" applyFill="1" applyProtection="1">
      <protection hidden="1"/>
    </xf>
    <xf numFmtId="0" fontId="2" fillId="8" borderId="0" xfId="0" applyFont="1" applyFill="1" applyAlignment="1" applyProtection="1">
      <alignment horizontal="center" wrapText="1"/>
      <protection hidden="1"/>
    </xf>
    <xf numFmtId="0" fontId="7" fillId="8" borderId="0" xfId="0" applyFont="1" applyFill="1" applyProtection="1">
      <protection hidden="1"/>
    </xf>
    <xf numFmtId="0" fontId="8" fillId="8" borderId="0" xfId="0" applyFont="1" applyFill="1" applyAlignment="1" applyProtection="1">
      <alignment horizontal="center"/>
      <protection hidden="1"/>
    </xf>
    <xf numFmtId="0" fontId="2" fillId="8" borderId="0" xfId="0" applyFont="1" applyFill="1" applyAlignment="1" applyProtection="1">
      <alignment horizontal="center"/>
      <protection hidden="1"/>
    </xf>
    <xf numFmtId="0" fontId="10" fillId="8" borderId="0" xfId="0" applyFont="1" applyFill="1" applyAlignment="1" applyProtection="1">
      <alignment horizontal="center"/>
      <protection hidden="1"/>
    </xf>
    <xf numFmtId="0" fontId="7" fillId="4" borderId="11" xfId="0" applyFont="1" applyFill="1" applyBorder="1" applyProtection="1">
      <protection locked="0"/>
    </xf>
    <xf numFmtId="0" fontId="1" fillId="6" borderId="0" xfId="0" applyFont="1" applyFill="1" applyProtection="1">
      <protection hidden="1"/>
    </xf>
    <xf numFmtId="0" fontId="1" fillId="2" borderId="0" xfId="0" applyFont="1" applyFill="1" applyProtection="1">
      <protection hidden="1"/>
    </xf>
    <xf numFmtId="0" fontId="3" fillId="2" borderId="1" xfId="0" applyFont="1" applyFill="1" applyBorder="1" applyProtection="1">
      <protection hidden="1"/>
    </xf>
    <xf numFmtId="0" fontId="3" fillId="3" borderId="1" xfId="0" applyFont="1" applyFill="1" applyBorder="1" applyAlignment="1" applyProtection="1">
      <alignment horizontal="left"/>
      <protection hidden="1"/>
    </xf>
    <xf numFmtId="0" fontId="1" fillId="3" borderId="2" xfId="0" applyFont="1" applyFill="1" applyBorder="1" applyProtection="1">
      <protection hidden="1"/>
    </xf>
    <xf numFmtId="0" fontId="4" fillId="3" borderId="2" xfId="0" applyFont="1" applyFill="1" applyBorder="1" applyAlignment="1" applyProtection="1">
      <alignment horizontal="left"/>
      <protection hidden="1"/>
    </xf>
    <xf numFmtId="0" fontId="1" fillId="3" borderId="3" xfId="0" applyFont="1" applyFill="1" applyBorder="1" applyProtection="1">
      <protection hidden="1"/>
    </xf>
    <xf numFmtId="0" fontId="3" fillId="6" borderId="4" xfId="0" applyFont="1" applyFill="1" applyBorder="1" applyProtection="1">
      <protection hidden="1"/>
    </xf>
    <xf numFmtId="0" fontId="3" fillId="6" borderId="5" xfId="0" applyFont="1" applyFill="1" applyBorder="1" applyProtection="1">
      <protection hidden="1"/>
    </xf>
    <xf numFmtId="0" fontId="1" fillId="9" borderId="4" xfId="0" applyFont="1" applyFill="1" applyBorder="1" applyAlignment="1" applyProtection="1">
      <alignment horizontal="left"/>
      <protection hidden="1"/>
    </xf>
    <xf numFmtId="0" fontId="1" fillId="9" borderId="0" xfId="0" applyFont="1" applyFill="1" applyProtection="1">
      <protection hidden="1"/>
    </xf>
    <xf numFmtId="0" fontId="4" fillId="9" borderId="0" xfId="0" applyFont="1" applyFill="1" applyAlignment="1" applyProtection="1">
      <alignment horizontal="left"/>
      <protection hidden="1"/>
    </xf>
    <xf numFmtId="0" fontId="1" fillId="9" borderId="5" xfId="0" applyFont="1" applyFill="1" applyBorder="1" applyProtection="1">
      <protection hidden="1"/>
    </xf>
    <xf numFmtId="0" fontId="3" fillId="2" borderId="4" xfId="0" applyFont="1" applyFill="1" applyBorder="1" applyProtection="1">
      <protection hidden="1"/>
    </xf>
    <xf numFmtId="0" fontId="1" fillId="0" borderId="5" xfId="0" applyFont="1" applyBorder="1" applyProtection="1">
      <protection hidden="1"/>
    </xf>
    <xf numFmtId="0" fontId="3" fillId="3" borderId="4" xfId="0" applyFont="1" applyFill="1" applyBorder="1" applyAlignment="1" applyProtection="1">
      <alignment horizontal="left"/>
      <protection hidden="1"/>
    </xf>
    <xf numFmtId="0" fontId="1" fillId="3" borderId="0" xfId="0" applyFont="1" applyFill="1" applyProtection="1">
      <protection hidden="1"/>
    </xf>
    <xf numFmtId="0" fontId="1" fillId="3" borderId="5" xfId="0" applyFont="1" applyFill="1" applyBorder="1" applyProtection="1">
      <protection hidden="1"/>
    </xf>
    <xf numFmtId="0" fontId="3" fillId="3" borderId="0" xfId="0" applyFont="1" applyFill="1" applyProtection="1">
      <protection hidden="1"/>
    </xf>
    <xf numFmtId="0" fontId="3" fillId="2" borderId="6" xfId="0" applyFont="1" applyFill="1" applyBorder="1" applyProtection="1">
      <protection hidden="1"/>
    </xf>
    <xf numFmtId="164" fontId="1" fillId="2" borderId="8" xfId="0" applyNumberFormat="1" applyFont="1" applyFill="1" applyBorder="1" applyAlignment="1" applyProtection="1">
      <alignment horizontal="left"/>
      <protection hidden="1"/>
    </xf>
    <xf numFmtId="0" fontId="1" fillId="3" borderId="4" xfId="0" applyFont="1" applyFill="1" applyBorder="1" applyAlignment="1" applyProtection="1">
      <alignment horizontal="left"/>
      <protection hidden="1"/>
    </xf>
    <xf numFmtId="0" fontId="3" fillId="7" borderId="0" xfId="0" applyFont="1" applyFill="1" applyProtection="1">
      <protection hidden="1"/>
    </xf>
    <xf numFmtId="0" fontId="1" fillId="2" borderId="0" xfId="0" applyFont="1" applyFill="1" applyAlignment="1" applyProtection="1">
      <alignment horizontal="center"/>
      <protection hidden="1"/>
    </xf>
    <xf numFmtId="0" fontId="13" fillId="0" borderId="0" xfId="0" applyFont="1" applyProtection="1">
      <protection hidden="1"/>
    </xf>
    <xf numFmtId="0" fontId="7" fillId="4" borderId="10" xfId="0" applyFont="1" applyFill="1" applyBorder="1" applyProtection="1">
      <protection hidden="1"/>
    </xf>
    <xf numFmtId="0" fontId="7" fillId="4" borderId="11" xfId="0" applyFont="1" applyFill="1" applyBorder="1" applyProtection="1">
      <protection hidden="1"/>
    </xf>
    <xf numFmtId="0" fontId="7" fillId="4" borderId="12" xfId="0" applyFont="1" applyFill="1" applyBorder="1" applyProtection="1">
      <protection hidden="1"/>
    </xf>
    <xf numFmtId="15" fontId="8" fillId="2" borderId="9" xfId="0" applyNumberFormat="1" applyFont="1" applyFill="1" applyBorder="1" applyAlignment="1" applyProtection="1">
      <alignment horizontal="center"/>
      <protection hidden="1"/>
    </xf>
    <xf numFmtId="0" fontId="5" fillId="6" borderId="0" xfId="0" applyFont="1" applyFill="1" applyAlignment="1" applyProtection="1">
      <alignment horizontal="center"/>
      <protection hidden="1"/>
    </xf>
    <xf numFmtId="165" fontId="3" fillId="5" borderId="4" xfId="0" applyNumberFormat="1" applyFont="1" applyFill="1" applyBorder="1" applyAlignment="1" applyProtection="1">
      <alignment horizontal="center"/>
      <protection hidden="1"/>
    </xf>
    <xf numFmtId="165" fontId="3" fillId="5" borderId="0" xfId="0" applyNumberFormat="1" applyFont="1" applyFill="1" applyAlignment="1" applyProtection="1">
      <alignment horizontal="center"/>
      <protection hidden="1"/>
    </xf>
    <xf numFmtId="165" fontId="3" fillId="5" borderId="5" xfId="0" applyNumberFormat="1" applyFont="1" applyFill="1" applyBorder="1" applyAlignment="1" applyProtection="1">
      <alignment horizontal="center"/>
      <protection hidden="1"/>
    </xf>
    <xf numFmtId="0" fontId="5" fillId="0" borderId="4" xfId="0" applyFont="1" applyBorder="1" applyAlignment="1" applyProtection="1">
      <alignment horizontal="left"/>
      <protection hidden="1"/>
    </xf>
    <xf numFmtId="0" fontId="3" fillId="0" borderId="0" xfId="0" applyFont="1" applyAlignment="1" applyProtection="1">
      <alignment horizontal="center"/>
      <protection hidden="1"/>
    </xf>
    <xf numFmtId="0" fontId="5" fillId="0" borderId="6" xfId="0" applyFont="1" applyBorder="1" applyAlignment="1" applyProtection="1">
      <alignment horizontal="left"/>
      <protection hidden="1"/>
    </xf>
    <xf numFmtId="0" fontId="3" fillId="0" borderId="7" xfId="0" applyFont="1" applyBorder="1" applyAlignment="1" applyProtection="1">
      <alignment horizontal="center"/>
      <protection hidden="1"/>
    </xf>
    <xf numFmtId="0" fontId="1" fillId="0" borderId="8" xfId="0" applyFont="1" applyBorder="1" applyProtection="1">
      <protection hidden="1"/>
    </xf>
    <xf numFmtId="0" fontId="1" fillId="5" borderId="6" xfId="0" applyFont="1" applyFill="1" applyBorder="1" applyAlignment="1" applyProtection="1">
      <alignment horizontal="center"/>
      <protection hidden="1"/>
    </xf>
    <xf numFmtId="0" fontId="3" fillId="5" borderId="7" xfId="0" applyFont="1" applyFill="1" applyBorder="1" applyAlignment="1" applyProtection="1">
      <alignment horizontal="center"/>
      <protection hidden="1"/>
    </xf>
    <xf numFmtId="0" fontId="1" fillId="5" borderId="7" xfId="0" applyFont="1" applyFill="1" applyBorder="1" applyAlignment="1" applyProtection="1">
      <alignment horizontal="center"/>
      <protection hidden="1"/>
    </xf>
    <xf numFmtId="0" fontId="3" fillId="5" borderId="8" xfId="0" applyFont="1" applyFill="1" applyBorder="1" applyProtection="1">
      <protection hidden="1"/>
    </xf>
    <xf numFmtId="0" fontId="9" fillId="2" borderId="0" xfId="0" applyFont="1" applyFill="1" applyProtection="1">
      <protection hidden="1"/>
    </xf>
    <xf numFmtId="0" fontId="2" fillId="5" borderId="4" xfId="0" applyFont="1" applyFill="1" applyBorder="1" applyAlignment="1" applyProtection="1">
      <alignment horizontal="left"/>
      <protection hidden="1"/>
    </xf>
    <xf numFmtId="0" fontId="10" fillId="5" borderId="0" xfId="0" applyFont="1" applyFill="1" applyAlignment="1" applyProtection="1">
      <alignment horizontal="center"/>
      <protection hidden="1"/>
    </xf>
    <xf numFmtId="0" fontId="2" fillId="5" borderId="0" xfId="0" applyFont="1" applyFill="1" applyAlignment="1" applyProtection="1">
      <alignment horizontal="left"/>
      <protection hidden="1"/>
    </xf>
    <xf numFmtId="0" fontId="12" fillId="5" borderId="0" xfId="0" applyFont="1" applyFill="1" applyAlignment="1" applyProtection="1">
      <alignment horizontal="left"/>
      <protection hidden="1"/>
    </xf>
    <xf numFmtId="0" fontId="1" fillId="5" borderId="5" xfId="0" applyFont="1" applyFill="1" applyBorder="1" applyProtection="1">
      <protection hidden="1"/>
    </xf>
    <xf numFmtId="0" fontId="3" fillId="5" borderId="4" xfId="0" applyFont="1" applyFill="1" applyBorder="1" applyAlignment="1" applyProtection="1">
      <alignment horizontal="left"/>
      <protection hidden="1"/>
    </xf>
    <xf numFmtId="0" fontId="3" fillId="5" borderId="0" xfId="0" applyFont="1" applyFill="1" applyAlignment="1" applyProtection="1">
      <alignment horizontal="left"/>
      <protection hidden="1"/>
    </xf>
    <xf numFmtId="0" fontId="1" fillId="5" borderId="0" xfId="0" applyFont="1" applyFill="1" applyProtection="1">
      <protection hidden="1"/>
    </xf>
    <xf numFmtId="0" fontId="3" fillId="5" borderId="0" xfId="0" applyFont="1" applyFill="1" applyAlignment="1" applyProtection="1">
      <alignment horizontal="right"/>
      <protection hidden="1"/>
    </xf>
    <xf numFmtId="0" fontId="3" fillId="5" borderId="0" xfId="0" applyFont="1" applyFill="1" applyAlignment="1" applyProtection="1">
      <alignment horizontal="center"/>
      <protection hidden="1"/>
    </xf>
    <xf numFmtId="0" fontId="3" fillId="5" borderId="17" xfId="0" applyFont="1" applyFill="1" applyBorder="1" applyAlignment="1" applyProtection="1">
      <alignment horizontal="left"/>
      <protection hidden="1"/>
    </xf>
    <xf numFmtId="0" fontId="3" fillId="5" borderId="16" xfId="0" applyFont="1" applyFill="1" applyBorder="1" applyAlignment="1" applyProtection="1">
      <alignment horizontal="right"/>
      <protection hidden="1"/>
    </xf>
    <xf numFmtId="0" fontId="3" fillId="5" borderId="16" xfId="0" applyFont="1" applyFill="1" applyBorder="1" applyAlignment="1" applyProtection="1">
      <alignment horizontal="center"/>
      <protection hidden="1"/>
    </xf>
    <xf numFmtId="0" fontId="1" fillId="5" borderId="4" xfId="0" applyFont="1" applyFill="1" applyBorder="1" applyAlignment="1" applyProtection="1">
      <alignment horizontal="left"/>
      <protection hidden="1"/>
    </xf>
    <xf numFmtId="0" fontId="1" fillId="5" borderId="0" xfId="0" applyFont="1" applyFill="1" applyAlignment="1" applyProtection="1">
      <alignment horizontal="center"/>
      <protection hidden="1"/>
    </xf>
    <xf numFmtId="0" fontId="3" fillId="5" borderId="5" xfId="0" applyFont="1" applyFill="1" applyBorder="1" applyAlignment="1" applyProtection="1">
      <alignment horizontal="left"/>
      <protection hidden="1"/>
    </xf>
    <xf numFmtId="0" fontId="3" fillId="5" borderId="7" xfId="0" applyFont="1" applyFill="1" applyBorder="1" applyProtection="1">
      <protection hidden="1"/>
    </xf>
    <xf numFmtId="0" fontId="1" fillId="5" borderId="8" xfId="0" applyFont="1" applyFill="1" applyBorder="1" applyProtection="1">
      <protection hidden="1"/>
    </xf>
    <xf numFmtId="0" fontId="1" fillId="6" borderId="0" xfId="0" applyFont="1" applyFill="1" applyAlignment="1" applyProtection="1">
      <alignment horizontal="center"/>
      <protection hidden="1"/>
    </xf>
    <xf numFmtId="0" fontId="3" fillId="6" borderId="0" xfId="0" applyFont="1" applyFill="1" applyAlignment="1" applyProtection="1">
      <alignment horizontal="center"/>
      <protection hidden="1"/>
    </xf>
    <xf numFmtId="0" fontId="3" fillId="6" borderId="0" xfId="0" applyFont="1" applyFill="1" applyProtection="1">
      <protection hidden="1"/>
    </xf>
    <xf numFmtId="0" fontId="3" fillId="6" borderId="0" xfId="0" applyFont="1" applyFill="1" applyAlignment="1" applyProtection="1">
      <alignment horizontal="center"/>
      <protection locked="0"/>
    </xf>
    <xf numFmtId="0" fontId="2" fillId="3" borderId="9" xfId="0" applyFont="1" applyFill="1" applyBorder="1" applyAlignment="1" applyProtection="1">
      <alignment horizontal="center" vertical="top"/>
      <protection hidden="1"/>
    </xf>
    <xf numFmtId="0" fontId="2" fillId="3" borderId="9" xfId="0" applyFont="1" applyFill="1" applyBorder="1" applyAlignment="1" applyProtection="1">
      <alignment horizontal="center" vertical="top" wrapText="1"/>
      <protection hidden="1"/>
    </xf>
    <xf numFmtId="0" fontId="1" fillId="0" borderId="0" xfId="0" applyFont="1" applyProtection="1">
      <protection hidden="1"/>
    </xf>
    <xf numFmtId="164" fontId="1" fillId="2" borderId="5" xfId="0" applyNumberFormat="1" applyFont="1" applyFill="1" applyBorder="1" applyAlignment="1" applyProtection="1">
      <alignment horizontal="left"/>
      <protection hidden="1"/>
    </xf>
    <xf numFmtId="0" fontId="3" fillId="7" borderId="3" xfId="0" applyFont="1" applyFill="1" applyBorder="1" applyProtection="1">
      <protection locked="0"/>
    </xf>
    <xf numFmtId="0" fontId="3" fillId="7" borderId="5" xfId="0" applyFont="1" applyFill="1" applyBorder="1" applyProtection="1">
      <protection locked="0"/>
    </xf>
    <xf numFmtId="0" fontId="2" fillId="3" borderId="1" xfId="0" applyFont="1" applyFill="1" applyBorder="1" applyAlignment="1" applyProtection="1">
      <alignment horizontal="center"/>
      <protection hidden="1"/>
    </xf>
    <xf numFmtId="0" fontId="2" fillId="3" borderId="2" xfId="0" applyFont="1" applyFill="1" applyBorder="1" applyAlignment="1" applyProtection="1">
      <alignment horizontal="center"/>
      <protection hidden="1"/>
    </xf>
    <xf numFmtId="0" fontId="2" fillId="3" borderId="3" xfId="0" applyFont="1" applyFill="1" applyBorder="1" applyAlignment="1" applyProtection="1">
      <alignment horizontal="center"/>
      <protection hidden="1"/>
    </xf>
    <xf numFmtId="17" fontId="3" fillId="5" borderId="13" xfId="0" applyNumberFormat="1" applyFont="1" applyFill="1" applyBorder="1" applyAlignment="1" applyProtection="1">
      <alignment horizontal="center"/>
      <protection hidden="1"/>
    </xf>
    <xf numFmtId="17" fontId="3" fillId="5" borderId="14" xfId="0" applyNumberFormat="1" applyFont="1" applyFill="1" applyBorder="1" applyAlignment="1" applyProtection="1">
      <alignment horizontal="center"/>
      <protection hidden="1"/>
    </xf>
    <xf numFmtId="17" fontId="3" fillId="5" borderId="15" xfId="0" applyNumberFormat="1" applyFont="1" applyFill="1" applyBorder="1" applyAlignment="1" applyProtection="1">
      <alignment horizontal="center"/>
      <protection hidden="1"/>
    </xf>
    <xf numFmtId="0" fontId="2" fillId="2" borderId="0" xfId="0" applyFont="1" applyFill="1" applyAlignment="1" applyProtection="1">
      <alignment horizontal="center"/>
      <protection hidden="1"/>
    </xf>
    <xf numFmtId="0" fontId="1" fillId="3" borderId="4" xfId="0" applyFont="1" applyFill="1" applyBorder="1" applyAlignment="1" applyProtection="1">
      <alignment horizontal="left" vertical="top" wrapText="1"/>
      <protection hidden="1"/>
    </xf>
    <xf numFmtId="0" fontId="1" fillId="3" borderId="0" xfId="0" applyFont="1" applyFill="1" applyAlignment="1" applyProtection="1">
      <alignment horizontal="left" vertical="top" wrapText="1"/>
      <protection hidden="1"/>
    </xf>
    <xf numFmtId="0" fontId="1" fillId="3" borderId="5" xfId="0" applyFont="1" applyFill="1" applyBorder="1" applyAlignment="1" applyProtection="1">
      <alignment horizontal="left" vertical="top" wrapText="1"/>
      <protection hidden="1"/>
    </xf>
    <xf numFmtId="0" fontId="1" fillId="3" borderId="6" xfId="0" applyFont="1" applyFill="1" applyBorder="1" applyAlignment="1" applyProtection="1">
      <alignment horizontal="center" wrapText="1"/>
      <protection hidden="1"/>
    </xf>
    <xf numFmtId="0" fontId="1" fillId="3" borderId="7" xfId="0" applyFont="1" applyFill="1" applyBorder="1" applyAlignment="1" applyProtection="1">
      <alignment horizontal="center" wrapText="1"/>
      <protection hidden="1"/>
    </xf>
    <xf numFmtId="0" fontId="1" fillId="3" borderId="8" xfId="0" applyFont="1" applyFill="1" applyBorder="1" applyAlignment="1" applyProtection="1">
      <alignment horizontal="center" wrapText="1"/>
      <protection hidden="1"/>
    </xf>
  </cellXfs>
  <cellStyles count="1">
    <cellStyle name="Normal" xfId="0" builtinId="0"/>
  </cellStyles>
  <dxfs count="0"/>
  <tableStyles count="0" defaultTableStyle="TableStyleMedium9" defaultPivotStyle="PivotStyleLight16"/>
  <colors>
    <mruColors>
      <color rgb="FFFFFFCC"/>
      <color rgb="FF99FF33"/>
      <color rgb="FF996633"/>
      <color rgb="FF99FFCC"/>
      <color rgb="FFCCCC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hyperlink" Target="#September"/><Relationship Id="rId2" Type="http://schemas.openxmlformats.org/officeDocument/2006/relationships/hyperlink" Target="#June"/><Relationship Id="rId1" Type="http://schemas.openxmlformats.org/officeDocument/2006/relationships/hyperlink" Target="#March"/><Relationship Id="rId5" Type="http://schemas.openxmlformats.org/officeDocument/2006/relationships/hyperlink" Target="#Annual"/><Relationship Id="rId4" Type="http://schemas.openxmlformats.org/officeDocument/2006/relationships/hyperlink" Target="#January"/></Relationships>
</file>

<file path=xl/drawings/drawing1.xml><?xml version="1.0" encoding="utf-8"?>
<xdr:wsDr xmlns:xdr="http://schemas.openxmlformats.org/drawingml/2006/spreadsheetDrawing" xmlns:a="http://schemas.openxmlformats.org/drawingml/2006/main">
  <xdr:twoCellAnchor>
    <xdr:from>
      <xdr:col>1</xdr:col>
      <xdr:colOff>895349</xdr:colOff>
      <xdr:row>9</xdr:row>
      <xdr:rowOff>133350</xdr:rowOff>
    </xdr:from>
    <xdr:to>
      <xdr:col>2</xdr:col>
      <xdr:colOff>609600</xdr:colOff>
      <xdr:row>9</xdr:row>
      <xdr:rowOff>476250</xdr:rowOff>
    </xdr:to>
    <xdr:sp macro="" textlink="">
      <xdr:nvSpPr>
        <xdr:cNvPr id="2" name="TextBox 1">
          <a:hlinkClick xmlns:r="http://schemas.openxmlformats.org/officeDocument/2006/relationships" r:id="rId1"/>
          <a:extLst>
            <a:ext uri="{FF2B5EF4-FFF2-40B4-BE49-F238E27FC236}">
              <a16:creationId xmlns:a16="http://schemas.microsoft.com/office/drawing/2014/main" id="{00000000-0008-0000-0000-000002000000}"/>
            </a:ext>
          </a:extLst>
        </xdr:cNvPr>
        <xdr:cNvSpPr txBox="1"/>
      </xdr:nvSpPr>
      <xdr:spPr>
        <a:xfrm>
          <a:off x="2285999" y="2800350"/>
          <a:ext cx="666751" cy="342900"/>
        </a:xfrm>
        <a:prstGeom prst="rect">
          <a:avLst/>
        </a:prstGeom>
        <a:solidFill>
          <a:schemeClr val="accent6">
            <a:lumMod val="20000"/>
            <a:lumOff val="80000"/>
          </a:schemeClr>
        </a:solidFill>
        <a:ln w="9525" cmpd="sng">
          <a:solidFill>
            <a:schemeClr val="accent6">
              <a:lumMod val="7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CA" sz="1100" baseline="0"/>
            <a:t>March</a:t>
          </a:r>
        </a:p>
        <a:p>
          <a:endParaRPr lang="en-CA" sz="1100"/>
        </a:p>
      </xdr:txBody>
    </xdr:sp>
    <xdr:clientData/>
  </xdr:twoCellAnchor>
  <xdr:twoCellAnchor>
    <xdr:from>
      <xdr:col>2</xdr:col>
      <xdr:colOff>733424</xdr:colOff>
      <xdr:row>9</xdr:row>
      <xdr:rowOff>142875</xdr:rowOff>
    </xdr:from>
    <xdr:to>
      <xdr:col>2</xdr:col>
      <xdr:colOff>1371599</xdr:colOff>
      <xdr:row>9</xdr:row>
      <xdr:rowOff>466726</xdr:rowOff>
    </xdr:to>
    <xdr:sp macro="" textlink="">
      <xdr:nvSpPr>
        <xdr:cNvPr id="3" name="TextBox 2">
          <a:hlinkClick xmlns:r="http://schemas.openxmlformats.org/officeDocument/2006/relationships" r:id="rId2"/>
          <a:extLst>
            <a:ext uri="{FF2B5EF4-FFF2-40B4-BE49-F238E27FC236}">
              <a16:creationId xmlns:a16="http://schemas.microsoft.com/office/drawing/2014/main" id="{00000000-0008-0000-0000-000003000000}"/>
            </a:ext>
          </a:extLst>
        </xdr:cNvPr>
        <xdr:cNvSpPr txBox="1"/>
      </xdr:nvSpPr>
      <xdr:spPr>
        <a:xfrm>
          <a:off x="3076574" y="2809875"/>
          <a:ext cx="638175" cy="323851"/>
        </a:xfrm>
        <a:prstGeom prst="rect">
          <a:avLst/>
        </a:prstGeom>
        <a:solidFill>
          <a:schemeClr val="accent6">
            <a:lumMod val="20000"/>
            <a:lumOff val="80000"/>
          </a:schemeClr>
        </a:solidFill>
        <a:ln w="9525" cmpd="sng">
          <a:solidFill>
            <a:schemeClr val="accent6">
              <a:lumMod val="7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CA" sz="1100"/>
            <a:t>June</a:t>
          </a:r>
        </a:p>
      </xdr:txBody>
    </xdr:sp>
    <xdr:clientData/>
  </xdr:twoCellAnchor>
  <xdr:oneCellAnchor>
    <xdr:from>
      <xdr:col>3</xdr:col>
      <xdr:colOff>47625</xdr:colOff>
      <xdr:row>9</xdr:row>
      <xdr:rowOff>142875</xdr:rowOff>
    </xdr:from>
    <xdr:ext cx="857250" cy="333375"/>
    <xdr:sp macro="" textlink="">
      <xdr:nvSpPr>
        <xdr:cNvPr id="4" name="TextBox 3">
          <a:hlinkClick xmlns:r="http://schemas.openxmlformats.org/officeDocument/2006/relationships" r:id="rId3"/>
          <a:extLst>
            <a:ext uri="{FF2B5EF4-FFF2-40B4-BE49-F238E27FC236}">
              <a16:creationId xmlns:a16="http://schemas.microsoft.com/office/drawing/2014/main" id="{00000000-0008-0000-0000-000004000000}"/>
            </a:ext>
          </a:extLst>
        </xdr:cNvPr>
        <xdr:cNvSpPr txBox="1"/>
      </xdr:nvSpPr>
      <xdr:spPr>
        <a:xfrm>
          <a:off x="3867150" y="2809875"/>
          <a:ext cx="857250" cy="333375"/>
        </a:xfrm>
        <a:prstGeom prst="rect">
          <a:avLst/>
        </a:prstGeom>
        <a:solidFill>
          <a:schemeClr val="accent6">
            <a:lumMod val="20000"/>
            <a:lumOff val="80000"/>
          </a:schemeClr>
        </a:solidFill>
        <a:ln>
          <a:solidFill>
            <a:schemeClr val="accent6">
              <a:lumMod val="75000"/>
            </a:schemeClr>
          </a:solidFill>
        </a:ln>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CA" sz="1100"/>
            <a:t>September</a:t>
          </a:r>
        </a:p>
      </xdr:txBody>
    </xdr:sp>
    <xdr:clientData/>
  </xdr:oneCellAnchor>
  <xdr:twoCellAnchor>
    <xdr:from>
      <xdr:col>1</xdr:col>
      <xdr:colOff>104776</xdr:colOff>
      <xdr:row>9</xdr:row>
      <xdr:rowOff>133350</xdr:rowOff>
    </xdr:from>
    <xdr:to>
      <xdr:col>1</xdr:col>
      <xdr:colOff>771525</xdr:colOff>
      <xdr:row>9</xdr:row>
      <xdr:rowOff>476251</xdr:rowOff>
    </xdr:to>
    <xdr:sp macro="" textlink="">
      <xdr:nvSpPr>
        <xdr:cNvPr id="5" name="TextBox 4">
          <a:hlinkClick xmlns:r="http://schemas.openxmlformats.org/officeDocument/2006/relationships" r:id="rId4"/>
          <a:extLst>
            <a:ext uri="{FF2B5EF4-FFF2-40B4-BE49-F238E27FC236}">
              <a16:creationId xmlns:a16="http://schemas.microsoft.com/office/drawing/2014/main" id="{00000000-0008-0000-0000-000005000000}"/>
            </a:ext>
          </a:extLst>
        </xdr:cNvPr>
        <xdr:cNvSpPr txBox="1"/>
      </xdr:nvSpPr>
      <xdr:spPr>
        <a:xfrm>
          <a:off x="1495426" y="2800350"/>
          <a:ext cx="666749" cy="342901"/>
        </a:xfrm>
        <a:prstGeom prst="rect">
          <a:avLst/>
        </a:prstGeom>
        <a:solidFill>
          <a:schemeClr val="accent6">
            <a:lumMod val="20000"/>
            <a:lumOff val="80000"/>
          </a:schemeClr>
        </a:solidFill>
        <a:ln w="9525" cmpd="sng">
          <a:solidFill>
            <a:schemeClr val="accent6">
              <a:lumMod val="7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CA" sz="1100"/>
            <a:t>January</a:t>
          </a:r>
        </a:p>
      </xdr:txBody>
    </xdr:sp>
    <xdr:clientData/>
  </xdr:twoCellAnchor>
  <xdr:twoCellAnchor>
    <xdr:from>
      <xdr:col>3</xdr:col>
      <xdr:colOff>1009650</xdr:colOff>
      <xdr:row>9</xdr:row>
      <xdr:rowOff>142875</xdr:rowOff>
    </xdr:from>
    <xdr:to>
      <xdr:col>4</xdr:col>
      <xdr:colOff>819150</xdr:colOff>
      <xdr:row>9</xdr:row>
      <xdr:rowOff>476250</xdr:rowOff>
    </xdr:to>
    <xdr:sp macro="" textlink="">
      <xdr:nvSpPr>
        <xdr:cNvPr id="6" name="TextBox 5">
          <a:hlinkClick xmlns:r="http://schemas.openxmlformats.org/officeDocument/2006/relationships" r:id="rId5"/>
          <a:extLst>
            <a:ext uri="{FF2B5EF4-FFF2-40B4-BE49-F238E27FC236}">
              <a16:creationId xmlns:a16="http://schemas.microsoft.com/office/drawing/2014/main" id="{00000000-0008-0000-0000-000006000000}"/>
            </a:ext>
          </a:extLst>
        </xdr:cNvPr>
        <xdr:cNvSpPr txBox="1"/>
      </xdr:nvSpPr>
      <xdr:spPr>
        <a:xfrm>
          <a:off x="4829175" y="2809875"/>
          <a:ext cx="1076325" cy="333375"/>
        </a:xfrm>
        <a:prstGeom prst="rect">
          <a:avLst/>
        </a:prstGeom>
        <a:solidFill>
          <a:schemeClr val="accent6">
            <a:lumMod val="20000"/>
            <a:lumOff val="80000"/>
          </a:schemeClr>
        </a:solidFill>
        <a:ln w="9525" cmpd="sng">
          <a:solidFill>
            <a:schemeClr val="accent6">
              <a:lumMod val="7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CA" sz="1100"/>
            <a:t>Annual</a:t>
          </a:r>
          <a:r>
            <a:rPr lang="en-CA" sz="1100" baseline="0"/>
            <a:t> Totals</a:t>
          </a:r>
          <a:endParaRPr lang="en-CA"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403"/>
  <sheetViews>
    <sheetView tabSelected="1" topLeftCell="A66" zoomScaleNormal="100" workbookViewId="0">
      <selection activeCell="C387" sqref="C387"/>
    </sheetView>
  </sheetViews>
  <sheetFormatPr defaultColWidth="8.85546875" defaultRowHeight="12.75" x14ac:dyDescent="0.2"/>
  <cols>
    <col min="1" max="1" width="20.85546875" style="35" customWidth="1"/>
    <col min="2" max="2" width="14.28515625" style="35" customWidth="1"/>
    <col min="3" max="3" width="22.140625" style="13" customWidth="1"/>
    <col min="4" max="4" width="19" style="13" customWidth="1"/>
    <col min="5" max="5" width="15" style="13" customWidth="1"/>
    <col min="6" max="6" width="16.85546875" style="13" customWidth="1"/>
    <col min="7" max="7" width="15.85546875" style="4" hidden="1" customWidth="1"/>
    <col min="8" max="8" width="8.85546875" style="4" hidden="1" customWidth="1"/>
    <col min="9" max="9" width="8.85546875" style="12" customWidth="1"/>
    <col min="10" max="10" width="8.85546875" style="13"/>
    <col min="11" max="11" width="16.28515625" style="13" customWidth="1"/>
    <col min="12" max="12" width="10.5703125" style="13" customWidth="1"/>
    <col min="13" max="16384" width="8.85546875" style="13"/>
  </cols>
  <sheetData>
    <row r="1" spans="1:19" ht="18" x14ac:dyDescent="0.25">
      <c r="A1" s="89" t="s">
        <v>53</v>
      </c>
      <c r="B1" s="89"/>
      <c r="C1" s="89"/>
      <c r="D1" s="89"/>
      <c r="E1" s="89"/>
      <c r="F1" s="89"/>
      <c r="G1" s="3" t="s">
        <v>0</v>
      </c>
    </row>
    <row r="2" spans="1:19" ht="9" customHeight="1" thickBot="1" x14ac:dyDescent="0.25">
      <c r="A2" s="13"/>
      <c r="B2" s="13"/>
    </row>
    <row r="3" spans="1:19" x14ac:dyDescent="0.2">
      <c r="A3" s="14" t="s">
        <v>1</v>
      </c>
      <c r="B3" s="81"/>
      <c r="C3" s="75"/>
      <c r="J3" s="15" t="s">
        <v>2</v>
      </c>
      <c r="K3" s="16"/>
      <c r="L3" s="17"/>
      <c r="M3" s="17"/>
      <c r="N3" s="17"/>
      <c r="O3" s="16"/>
      <c r="P3" s="16"/>
      <c r="Q3" s="16"/>
      <c r="R3" s="16"/>
      <c r="S3" s="18"/>
    </row>
    <row r="4" spans="1:19" s="12" customFormat="1" x14ac:dyDescent="0.2">
      <c r="A4" s="19"/>
      <c r="B4" s="20"/>
      <c r="C4" s="75"/>
      <c r="D4" s="13"/>
      <c r="E4" s="13"/>
      <c r="F4" s="13"/>
      <c r="G4" s="4"/>
      <c r="H4" s="4"/>
      <c r="J4" s="21"/>
      <c r="K4" s="22"/>
      <c r="L4" s="23"/>
      <c r="M4" s="23"/>
      <c r="N4" s="23"/>
      <c r="O4" s="22"/>
      <c r="P4" s="22"/>
      <c r="Q4" s="22"/>
      <c r="R4" s="22"/>
      <c r="S4" s="24"/>
    </row>
    <row r="5" spans="1:19" x14ac:dyDescent="0.2">
      <c r="A5" s="25" t="s">
        <v>49</v>
      </c>
      <c r="B5" s="82"/>
      <c r="J5" s="27" t="s">
        <v>3</v>
      </c>
      <c r="K5" s="28"/>
      <c r="L5" s="30"/>
      <c r="M5" s="30"/>
      <c r="N5" s="28"/>
      <c r="O5" s="28"/>
      <c r="P5" s="28"/>
      <c r="Q5" s="28"/>
      <c r="R5" s="28"/>
      <c r="S5" s="29"/>
    </row>
    <row r="6" spans="1:19" x14ac:dyDescent="0.2">
      <c r="A6" s="25" t="s">
        <v>50</v>
      </c>
      <c r="B6" s="82"/>
      <c r="C6" s="79"/>
      <c r="J6" s="27"/>
      <c r="K6" s="28"/>
      <c r="L6" s="30"/>
      <c r="M6" s="30"/>
      <c r="N6" s="28"/>
      <c r="O6" s="28"/>
      <c r="P6" s="28"/>
      <c r="Q6" s="28"/>
      <c r="R6" s="28"/>
      <c r="S6" s="29"/>
    </row>
    <row r="7" spans="1:19" x14ac:dyDescent="0.2">
      <c r="A7" s="25" t="s">
        <v>51</v>
      </c>
      <c r="B7" s="82"/>
      <c r="J7" s="27" t="s">
        <v>4</v>
      </c>
      <c r="K7" s="30"/>
      <c r="L7" s="30"/>
      <c r="M7" s="30"/>
      <c r="N7" s="30"/>
      <c r="O7" s="30"/>
      <c r="P7" s="30"/>
      <c r="Q7" s="30"/>
      <c r="R7" s="30"/>
      <c r="S7" s="29"/>
    </row>
    <row r="8" spans="1:19" x14ac:dyDescent="0.2">
      <c r="A8" s="25" t="s">
        <v>5</v>
      </c>
      <c r="B8" s="80">
        <v>45658</v>
      </c>
      <c r="J8" s="33" t="s">
        <v>7</v>
      </c>
      <c r="K8" s="30"/>
      <c r="L8" s="30"/>
      <c r="M8" s="30"/>
      <c r="N8" s="30"/>
      <c r="O8" s="30"/>
      <c r="P8" s="30"/>
      <c r="Q8" s="30"/>
      <c r="R8" s="30"/>
      <c r="S8" s="29"/>
    </row>
    <row r="9" spans="1:19" ht="13.5" thickBot="1" x14ac:dyDescent="0.25">
      <c r="A9" s="31" t="s">
        <v>6</v>
      </c>
      <c r="B9" s="32">
        <v>46022</v>
      </c>
      <c r="J9" s="33"/>
      <c r="K9" s="30"/>
      <c r="L9" s="30"/>
      <c r="M9" s="30"/>
      <c r="N9" s="30"/>
      <c r="O9" s="30"/>
      <c r="P9" s="30"/>
      <c r="Q9" s="30"/>
      <c r="R9" s="30"/>
      <c r="S9" s="29"/>
    </row>
    <row r="10" spans="1:19" ht="44.25" customHeight="1" x14ac:dyDescent="0.25">
      <c r="C10" s="36"/>
      <c r="J10" s="33" t="s">
        <v>8</v>
      </c>
      <c r="K10" s="30"/>
      <c r="L10" s="30"/>
      <c r="M10" s="30"/>
      <c r="N10" s="30"/>
      <c r="O10" s="30"/>
      <c r="P10" s="30"/>
      <c r="Q10" s="30"/>
      <c r="R10" s="30"/>
      <c r="S10" s="29"/>
    </row>
    <row r="11" spans="1:19" ht="66" customHeight="1" x14ac:dyDescent="0.25">
      <c r="A11" s="77" t="s">
        <v>11</v>
      </c>
      <c r="B11" s="77" t="s">
        <v>12</v>
      </c>
      <c r="C11" s="78" t="s">
        <v>13</v>
      </c>
      <c r="D11" s="78" t="s">
        <v>14</v>
      </c>
      <c r="E11" s="78" t="s">
        <v>15</v>
      </c>
      <c r="F11" s="78" t="s">
        <v>16</v>
      </c>
      <c r="G11" s="6"/>
      <c r="J11" s="90" t="s">
        <v>52</v>
      </c>
      <c r="K11" s="91"/>
      <c r="L11" s="91"/>
      <c r="M11" s="91"/>
      <c r="N11" s="91"/>
      <c r="O11" s="91"/>
      <c r="P11" s="91"/>
      <c r="Q11" s="91"/>
      <c r="R11" s="91"/>
      <c r="S11" s="92"/>
    </row>
    <row r="12" spans="1:19" ht="18" x14ac:dyDescent="0.25">
      <c r="A12" s="37" t="s">
        <v>17</v>
      </c>
      <c r="B12" s="38"/>
      <c r="C12" s="39"/>
      <c r="D12" s="38"/>
      <c r="E12" s="38"/>
      <c r="F12" s="38"/>
      <c r="G12" s="7"/>
      <c r="J12" s="33"/>
      <c r="K12" s="34" t="s">
        <v>9</v>
      </c>
      <c r="L12" s="34"/>
      <c r="M12" s="34"/>
      <c r="N12" s="30"/>
      <c r="O12" s="30"/>
      <c r="P12" s="30"/>
      <c r="Q12" s="30"/>
      <c r="R12" s="30"/>
      <c r="S12" s="29"/>
    </row>
    <row r="13" spans="1:19" ht="13.5" customHeight="1" thickBot="1" x14ac:dyDescent="0.25">
      <c r="A13" s="40">
        <v>45658</v>
      </c>
      <c r="B13" s="40" t="s">
        <v>22</v>
      </c>
      <c r="C13" s="2"/>
      <c r="D13" s="2"/>
      <c r="E13" s="2"/>
      <c r="F13" s="2"/>
      <c r="G13" s="8" t="str">
        <f>IF(C13="","",IF(C13=$D$392,IF(D13=$B$5,"WorkHome","WorkForeign"),IF(C13=$D$394,IF(D13=$B$5,"TravelWorkHome","TravelWorkForeign"),IF(C13=$D$393,IF(D13=$B$5,"NonWorkHome","NonWorkForeign"),IF(C13=$D$395,IF(D13=$B$5,"TravelHome","TravelForeign"))))))</f>
        <v/>
      </c>
      <c r="H13" s="4" t="str">
        <f t="shared" ref="H13:H75" si="0">IF(D13="","",IF(D13=$B$5,$B$5,IF(D13=$B$6,$B$6,IF(D13=$B$7,$B$7,"Other"))))</f>
        <v/>
      </c>
      <c r="J13" s="93" t="s">
        <v>10</v>
      </c>
      <c r="K13" s="94"/>
      <c r="L13" s="94"/>
      <c r="M13" s="94"/>
      <c r="N13" s="94"/>
      <c r="O13" s="94"/>
      <c r="P13" s="94"/>
      <c r="Q13" s="94"/>
      <c r="R13" s="94"/>
      <c r="S13" s="95"/>
    </row>
    <row r="14" spans="1:19" x14ac:dyDescent="0.2">
      <c r="A14" s="40">
        <v>45659</v>
      </c>
      <c r="B14" s="40" t="s">
        <v>23</v>
      </c>
      <c r="C14" s="2"/>
      <c r="D14" s="2"/>
      <c r="E14" s="2"/>
      <c r="F14" s="2"/>
      <c r="G14" s="8" t="str">
        <f>IF(C14="","",IF(C14=$D$392,IF(D14=$B$5,"WorkHome","WorkForeign"),IF(C14=$D$394,IF(D14=$B$5,"TravelWorkHome","TravelWorkForeign"),IF(C14=$D$393,IF(D14=$B$5,"NonWorkHome","NonWorkForeign"),IF(C14=$D$395,IF(D14=$B$5,"TravelHome","TravelForeign"))))))</f>
        <v/>
      </c>
      <c r="H14" s="4" t="str">
        <f t="shared" si="0"/>
        <v/>
      </c>
    </row>
    <row r="15" spans="1:19" x14ac:dyDescent="0.2">
      <c r="A15" s="40">
        <v>45660</v>
      </c>
      <c r="B15" s="40" t="s">
        <v>24</v>
      </c>
      <c r="C15" s="2"/>
      <c r="D15" s="2"/>
      <c r="E15" s="2"/>
      <c r="F15" s="2"/>
      <c r="G15" s="8" t="str">
        <f>IF(C15="","",IF(C15=$D$392,IF(D15=$B$5,"WorkHome","WorkForeign"),IF(C15=$D$394,IF(D15=$B$5,"TravelWorkHome","TravelWorkForeign"),IF(C15=$D$393,IF(D15=$B$5,"NonWorkHome","NonWorkForeign"),IF(C15=$D$395,IF(D15=$B$5,"TravelHome","TravelForeign"))))))</f>
        <v/>
      </c>
      <c r="H15" s="4" t="str">
        <f t="shared" si="0"/>
        <v/>
      </c>
    </row>
    <row r="16" spans="1:19" x14ac:dyDescent="0.2">
      <c r="A16" s="40">
        <v>45661</v>
      </c>
      <c r="B16" s="40" t="s">
        <v>18</v>
      </c>
      <c r="C16" s="2"/>
      <c r="D16" s="2"/>
      <c r="E16" s="2"/>
      <c r="F16" s="2"/>
      <c r="G16" s="8" t="str">
        <f>IF(C16="","",IF(C16=$D$392,IF(D16=$B$5,"WorkHome","WorkForeign"),IF(C16=$D$394,IF(D16=$B$5,"TravelWorkHome","TravelWorkForeign"),IF(C16=$D$393,IF(D16=$B$5,"NonWorkHome","NonWorkForeign"),IF(C16=$D$395,IF(D16=$B$5,"TravelHome","TravelForeign"))))))</f>
        <v/>
      </c>
      <c r="H16" s="4" t="str">
        <f t="shared" si="0"/>
        <v/>
      </c>
    </row>
    <row r="17" spans="1:14" ht="13.5" customHeight="1" x14ac:dyDescent="0.2">
      <c r="A17" s="40">
        <v>45662</v>
      </c>
      <c r="B17" s="40" t="s">
        <v>19</v>
      </c>
      <c r="C17" s="2"/>
      <c r="D17" s="2"/>
      <c r="E17" s="2"/>
      <c r="F17" s="2"/>
      <c r="G17" s="8" t="str">
        <f>IF(C17="","",IF(C17=$D$392,IF(D17=$B$5,"WorkHome","WorkForeign"),IF(C17=$D$394,IF(D17=$B$5,"TravelWorkHome","TravelWorkForeign"),IF(C17=$D$393,IF(D17=$B$5,"NonWorkHome","NonWorkForeign"),IF(C17=$D$395,IF(D17=$B$5,"TravelHome","TravelForeign"))))))</f>
        <v/>
      </c>
      <c r="H17" s="4" t="str">
        <f t="shared" si="0"/>
        <v/>
      </c>
    </row>
    <row r="18" spans="1:14" x14ac:dyDescent="0.2">
      <c r="A18" s="40">
        <v>45663</v>
      </c>
      <c r="B18" s="40" t="s">
        <v>20</v>
      </c>
      <c r="C18" s="2"/>
      <c r="D18" s="2"/>
      <c r="E18" s="2"/>
      <c r="F18" s="2"/>
      <c r="G18" s="8" t="str">
        <f>IF(C18="","",IF(C18=$D$392,IF(D18=$B$5,"WorkHome","WorkForeign"),IF(C18=$D$394,IF(D18=$B$5,"TravelWorkHome","TravelWorkForeign"),IF(C18=$D$393,IF(D18=$B$5,"NonWorkHome","NonWorkForeign"),IF(C18=$D$395,IF(D18=$B$5,"TravelHome","TravelForeign"))))))</f>
        <v/>
      </c>
      <c r="H18" s="4" t="str">
        <f t="shared" si="0"/>
        <v/>
      </c>
    </row>
    <row r="19" spans="1:14" x14ac:dyDescent="0.2">
      <c r="A19" s="40">
        <v>45664</v>
      </c>
      <c r="B19" s="40" t="s">
        <v>21</v>
      </c>
      <c r="C19" s="2"/>
      <c r="D19" s="2"/>
      <c r="E19" s="2"/>
      <c r="F19" s="2"/>
      <c r="G19" s="8" t="str">
        <f>IF(C19="","",IF(C19=$D$392,IF(D19=$B$5,"WorkHome","WorkForeign"),IF(C19=$D$394,IF(D19=$B$5,"TravelWorkHome","TravelWorkForeign"),IF(C19=$D$393,IF(D19=$B$5,"NonWorkHome","NonWorkForeign"),IF(C19=$D$395,IF(D19=$B$5,"TravelHome","TravelForeign"))))))</f>
        <v/>
      </c>
      <c r="H19" s="4" t="str">
        <f t="shared" si="0"/>
        <v/>
      </c>
    </row>
    <row r="20" spans="1:14" x14ac:dyDescent="0.2">
      <c r="A20" s="40">
        <v>45665</v>
      </c>
      <c r="B20" s="40" t="s">
        <v>22</v>
      </c>
      <c r="C20" s="2"/>
      <c r="D20" s="2"/>
      <c r="E20" s="2"/>
      <c r="F20" s="2"/>
      <c r="G20" s="8" t="str">
        <f>IF(C20="","",IF(C20=$D$392,IF(D20=$B$5,"WorkHome","WorkForeign"),IF(C20=$D$394,IF(D20=$B$5,"TravelWorkHome","TravelWorkForeign"),IF(C20=$D$393,IF(D20=$B$5,"NonWorkHome","NonWorkForeign"),IF(C20=$D$395,IF(D20=$B$5,"TravelHome","TravelForeign"))))))</f>
        <v/>
      </c>
      <c r="H20" s="4" t="str">
        <f t="shared" si="0"/>
        <v/>
      </c>
    </row>
    <row r="21" spans="1:14" x14ac:dyDescent="0.2">
      <c r="A21" s="40">
        <v>45666</v>
      </c>
      <c r="B21" s="40" t="s">
        <v>23</v>
      </c>
      <c r="C21" s="2"/>
      <c r="D21" s="2"/>
      <c r="E21" s="2"/>
      <c r="F21" s="2"/>
      <c r="G21" s="8" t="str">
        <f>IF(C21="","",IF(C21=$D$392,IF(D21=$B$5,"WorkHome","WorkForeign"),IF(C21=$D$394,IF(D21=$B$5,"TravelWorkHome","TravelWorkForeign"),IF(C21=$D$393,IF(D21=$B$5,"NonWorkHome","NonWorkForeign"),IF(C21=$D$395,IF(D21=$B$5,"TravelHome","TravelForeign"))))))</f>
        <v/>
      </c>
      <c r="H21" s="4" t="str">
        <f t="shared" si="0"/>
        <v/>
      </c>
    </row>
    <row r="22" spans="1:14" x14ac:dyDescent="0.2">
      <c r="A22" s="40">
        <v>45667</v>
      </c>
      <c r="B22" s="40" t="s">
        <v>24</v>
      </c>
      <c r="C22" s="2"/>
      <c r="D22" s="2"/>
      <c r="E22" s="2"/>
      <c r="F22" s="2"/>
      <c r="G22" s="8" t="str">
        <f>IF(C22="","",IF(C22=$D$392,IF(D22=$B$5,"WorkHome","WorkForeign"),IF(C22=$D$394,IF(D22=$B$5,"TravelWorkHome","TravelWorkForeign"),IF(C22=$D$393,IF(D22=$B$5,"NonWorkHome","NonWorkForeign"),IF(C22=$D$395,IF(D22=$B$5,"TravelHome","TravelForeign"))))))</f>
        <v/>
      </c>
      <c r="H22" s="4" t="str">
        <f t="shared" si="0"/>
        <v/>
      </c>
    </row>
    <row r="23" spans="1:14" x14ac:dyDescent="0.2">
      <c r="A23" s="40">
        <v>45668</v>
      </c>
      <c r="B23" s="40" t="s">
        <v>18</v>
      </c>
      <c r="C23" s="2"/>
      <c r="D23" s="2"/>
      <c r="E23" s="2"/>
      <c r="F23" s="2"/>
      <c r="G23" s="8" t="str">
        <f>IF(C23="","",IF(C23=$D$392,IF(D23=$B$5,"WorkHome","WorkForeign"),IF(C23=$D$394,IF(D23=$B$5,"TravelWorkHome","TravelWorkForeign"),IF(C23=$D$393,IF(D23=$B$5,"NonWorkHome","NonWorkForeign"),IF(C23=$D$395,IF(D23=$B$5,"TravelHome","TravelForeign"))))))</f>
        <v/>
      </c>
      <c r="H23" s="4" t="str">
        <f t="shared" si="0"/>
        <v/>
      </c>
    </row>
    <row r="24" spans="1:14" x14ac:dyDescent="0.2">
      <c r="A24" s="40">
        <v>45669</v>
      </c>
      <c r="B24" s="40" t="s">
        <v>19</v>
      </c>
      <c r="C24" s="2"/>
      <c r="D24" s="2"/>
      <c r="E24" s="2"/>
      <c r="F24" s="2"/>
      <c r="G24" s="8" t="str">
        <f>IF(C24="","",IF(C24=$D$392,IF(D24=$B$5,"WorkHome","WorkForeign"),IF(C24=$D$394,IF(D24=$B$5,"TravelWorkHome","TravelWorkForeign"),IF(C24=$D$393,IF(D24=$B$5,"NonWorkHome","NonWorkForeign"),IF(C24=$D$395,IF(D24=$B$5,"TravelHome","TravelForeign"))))))</f>
        <v/>
      </c>
      <c r="H24" s="4" t="str">
        <f t="shared" si="0"/>
        <v/>
      </c>
    </row>
    <row r="25" spans="1:14" x14ac:dyDescent="0.2">
      <c r="A25" s="40">
        <v>45670</v>
      </c>
      <c r="B25" s="40" t="s">
        <v>20</v>
      </c>
      <c r="C25" s="2"/>
      <c r="D25" s="2"/>
      <c r="E25" s="2"/>
      <c r="F25" s="2"/>
      <c r="G25" s="8" t="str">
        <f>IF(C25="","",IF(C25=$D$392,IF(D25=$B$5,"WorkHome","WorkForeign"),IF(C25=$D$394,IF(D25=$B$5,"TravelWorkHome","TravelWorkForeign"),IF(C25=$D$393,IF(D25=$B$5,"NonWorkHome","NonWorkForeign"),IF(C25=$D$395,IF(D25=$B$5,"TravelHome","TravelForeign"))))))</f>
        <v/>
      </c>
      <c r="H25" s="4" t="str">
        <f t="shared" si="0"/>
        <v/>
      </c>
      <c r="M25" s="41"/>
    </row>
    <row r="26" spans="1:14" x14ac:dyDescent="0.2">
      <c r="A26" s="40">
        <v>45671</v>
      </c>
      <c r="B26" s="40" t="s">
        <v>21</v>
      </c>
      <c r="C26" s="2"/>
      <c r="D26" s="2"/>
      <c r="E26" s="2"/>
      <c r="F26" s="2"/>
      <c r="G26" s="8" t="str">
        <f>IF(C26="","",IF(C26=$D$392,IF(D26=$B$5,"WorkHome","WorkForeign"),IF(C26=$D$394,IF(D26=$B$5,"TravelWorkHome","TravelWorkForeign"),IF(C26=$D$393,IF(D26=$B$5,"NonWorkHome","NonWorkForeign"),IF(C26=$D$395,IF(D26=$B$5,"TravelHome","TravelForeign"))))))</f>
        <v/>
      </c>
      <c r="H26" s="4" t="str">
        <f t="shared" si="0"/>
        <v/>
      </c>
    </row>
    <row r="27" spans="1:14" x14ac:dyDescent="0.2">
      <c r="A27" s="40">
        <v>45672</v>
      </c>
      <c r="B27" s="40" t="s">
        <v>22</v>
      </c>
      <c r="C27" s="2"/>
      <c r="D27" s="2"/>
      <c r="E27" s="2"/>
      <c r="F27" s="2"/>
      <c r="G27" s="8" t="str">
        <f>IF(C27="","",IF(C27=$D$392,IF(D27=$B$5,"WorkHome","WorkForeign"),IF(C27=$D$394,IF(D27=$B$5,"TravelWorkHome","TravelWorkForeign"),IF(C27=$D$393,IF(D27=$B$5,"NonWorkHome","NonWorkForeign"),IF(C27=$D$395,IF(D27=$B$5,"TravelHome","TravelForeign"))))))</f>
        <v/>
      </c>
      <c r="H27" s="4" t="str">
        <f t="shared" si="0"/>
        <v/>
      </c>
    </row>
    <row r="28" spans="1:14" x14ac:dyDescent="0.2">
      <c r="A28" s="40">
        <v>45673</v>
      </c>
      <c r="B28" s="40" t="s">
        <v>23</v>
      </c>
      <c r="C28" s="2"/>
      <c r="D28" s="2"/>
      <c r="E28" s="2"/>
      <c r="F28" s="2"/>
      <c r="G28" s="8" t="str">
        <f>IF(C28="","",IF(C28=$D$392,IF(D28=$B$5,"WorkHome","WorkForeign"),IF(C28=$D$394,IF(D28=$B$5,"TravelWorkHome","TravelWorkForeign"),IF(C28=$D$393,IF(D28=$B$5,"NonWorkHome","NonWorkForeign"),IF(C28=$D$395,IF(D28=$B$5,"TravelHome","TravelForeign"))))))</f>
        <v/>
      </c>
      <c r="H28" s="4" t="str">
        <f t="shared" si="0"/>
        <v/>
      </c>
    </row>
    <row r="29" spans="1:14" ht="13.5" thickBot="1" x14ac:dyDescent="0.25">
      <c r="A29" s="40">
        <v>45674</v>
      </c>
      <c r="B29" s="40" t="s">
        <v>24</v>
      </c>
      <c r="C29" s="2"/>
      <c r="D29" s="2"/>
      <c r="E29" s="2"/>
      <c r="F29" s="2"/>
      <c r="G29" s="8" t="str">
        <f>IF(C29="","",IF(C29=$D$392,IF(D29=$B$5,"WorkHome","WorkForeign"),IF(C29=$D$394,IF(D29=$B$5,"TravelWorkHome","TravelWorkForeign"),IF(C29=$D$393,IF(D29=$B$5,"NonWorkHome","NonWorkForeign"),IF(C29=$D$395,IF(D29=$B$5,"TravelHome","TravelForeign"))))))</f>
        <v/>
      </c>
      <c r="H29" s="4" t="str">
        <f t="shared" si="0"/>
        <v/>
      </c>
    </row>
    <row r="30" spans="1:14" ht="13.5" thickBot="1" x14ac:dyDescent="0.25">
      <c r="A30" s="40">
        <v>45675</v>
      </c>
      <c r="B30" s="40" t="s">
        <v>18</v>
      </c>
      <c r="C30" s="2"/>
      <c r="D30" s="2"/>
      <c r="E30" s="2"/>
      <c r="F30" s="2"/>
      <c r="G30" s="8" t="str">
        <f>IF(C30="","",IF(C30=$D$392,IF(D30=$B$5,"WorkHome","WorkForeign"),IF(C30=$D$394,IF(D30=$B$5,"TravelWorkHome","TravelWorkForeign"),IF(C30=$D$393,IF(D30=$B$5,"NonWorkHome","NonWorkForeign"),IF(C30=$D$395,IF(D30=$B$5,"TravelHome","TravelForeign"))))))</f>
        <v/>
      </c>
      <c r="H30" s="4" t="str">
        <f t="shared" si="0"/>
        <v/>
      </c>
      <c r="J30" s="86">
        <v>45658</v>
      </c>
      <c r="K30" s="87"/>
      <c r="L30" s="87"/>
      <c r="M30" s="87"/>
      <c r="N30" s="88"/>
    </row>
    <row r="31" spans="1:14" x14ac:dyDescent="0.2">
      <c r="A31" s="40">
        <v>45676</v>
      </c>
      <c r="B31" s="40" t="s">
        <v>19</v>
      </c>
      <c r="C31" s="2"/>
      <c r="D31" s="2"/>
      <c r="E31" s="2"/>
      <c r="F31" s="2"/>
      <c r="G31" s="8" t="str">
        <f>IF(C31="","",IF(C31=$D$392,IF(D31=$B$5,"WorkHome","WorkForeign"),IF(C31=$D$394,IF(D31=$B$5,"TravelWorkHome","TravelWorkForeign"),IF(C31=$D$393,IF(D31=$B$5,"NonWorkHome","NonWorkForeign"),IF(C31=$D$395,IF(D31=$B$5,"TravelHome","TravelForeign"))))))</f>
        <v/>
      </c>
      <c r="H31" s="4" t="str">
        <f t="shared" si="0"/>
        <v/>
      </c>
      <c r="J31" s="42"/>
      <c r="K31" s="43"/>
      <c r="L31" s="43" t="str">
        <f>IF($B$5="","Input Home",$B$5)</f>
        <v>Input Home</v>
      </c>
      <c r="M31" s="43" t="s">
        <v>25</v>
      </c>
      <c r="N31" s="44"/>
    </row>
    <row r="32" spans="1:14" x14ac:dyDescent="0.2">
      <c r="A32" s="40">
        <v>45677</v>
      </c>
      <c r="B32" s="40" t="s">
        <v>20</v>
      </c>
      <c r="C32" s="2"/>
      <c r="D32" s="2"/>
      <c r="E32" s="2"/>
      <c r="F32" s="2"/>
      <c r="G32" s="8" t="str">
        <f>IF(C32="","",IF(C32=$D$392,IF(D32=$B$5,"WorkHome","WorkForeign"),IF(C32=$D$394,IF(D32=$B$5,"TravelWorkHome","TravelWorkForeign"),IF(C32=$D$393,IF(D32=$B$5,"NonWorkHome","NonWorkForeign"),IF(C32=$D$395,IF(D32=$B$5,"TravelHome","TravelForeign"))))))</f>
        <v/>
      </c>
      <c r="H32" s="4" t="str">
        <f t="shared" si="0"/>
        <v/>
      </c>
      <c r="J32" s="45"/>
      <c r="K32" s="46" t="s">
        <v>26</v>
      </c>
      <c r="L32" s="46">
        <f>COUNTIF($G$13:$G$43,"WorkHome")</f>
        <v>0</v>
      </c>
      <c r="M32" s="46">
        <f>COUNTIF($G$13:$G$43,"WorkForeign")</f>
        <v>0</v>
      </c>
      <c r="N32" s="26"/>
    </row>
    <row r="33" spans="1:14" x14ac:dyDescent="0.2">
      <c r="A33" s="40">
        <v>45678</v>
      </c>
      <c r="B33" s="40" t="s">
        <v>21</v>
      </c>
      <c r="C33" s="2"/>
      <c r="D33" s="2"/>
      <c r="E33" s="2"/>
      <c r="F33" s="2"/>
      <c r="G33" s="8" t="str">
        <f>IF(C33="","",IF(C33=$D$392,IF(D33=$B$5,"WorkHome","WorkForeign"),IF(C33=$D$394,IF(D33=$B$5,"TravelWorkHome","TravelWorkForeign"),IF(C33=$D$393,IF(D33=$B$5,"NonWorkHome","NonWorkForeign"),IF(C33=$D$395,IF(D33=$B$5,"TravelHome","TravelForeign"))))))</f>
        <v/>
      </c>
      <c r="H33" s="4" t="str">
        <f t="shared" si="0"/>
        <v/>
      </c>
      <c r="J33" s="45"/>
      <c r="K33" s="46" t="s">
        <v>27</v>
      </c>
      <c r="L33" s="46">
        <f>COUNTIF($G$13:$G$43,"NonWorkHome")</f>
        <v>0</v>
      </c>
      <c r="M33" s="46">
        <f>COUNTIF($G$13:$G$43,"NonWorkForeign")</f>
        <v>0</v>
      </c>
      <c r="N33" s="26"/>
    </row>
    <row r="34" spans="1:14" x14ac:dyDescent="0.2">
      <c r="A34" s="40">
        <v>45679</v>
      </c>
      <c r="B34" s="40" t="s">
        <v>22</v>
      </c>
      <c r="C34" s="2"/>
      <c r="D34" s="2"/>
      <c r="E34" s="2"/>
      <c r="F34" s="2"/>
      <c r="G34" s="8" t="str">
        <f>IF(C34="","",IF(C34=$D$392,IF(D34=$B$5,"WorkHome","WorkForeign"),IF(C34=$D$394,IF(D34=$B$5,"TravelWorkHome","TravelWorkForeign"),IF(C34=$D$393,IF(D34=$B$5,"NonWorkHome","NonWorkForeign"),IF(C34=$D$395,IF(D34=$B$5,"TravelHome","TravelForeign"))))))</f>
        <v/>
      </c>
      <c r="H34" s="4" t="str">
        <f t="shared" si="0"/>
        <v/>
      </c>
      <c r="J34" s="45"/>
      <c r="K34" s="46" t="s">
        <v>28</v>
      </c>
      <c r="L34" s="46">
        <f>COUNTIF($G$13:$G$43,"TravelWorkHome")</f>
        <v>0</v>
      </c>
      <c r="M34" s="46">
        <f>COUNTIF($G$13:$G$43,"TravelWorkForeign")</f>
        <v>0</v>
      </c>
      <c r="N34" s="26"/>
    </row>
    <row r="35" spans="1:14" ht="13.5" thickBot="1" x14ac:dyDescent="0.25">
      <c r="A35" s="40">
        <v>45680</v>
      </c>
      <c r="B35" s="40" t="s">
        <v>23</v>
      </c>
      <c r="C35" s="2"/>
      <c r="D35" s="2"/>
      <c r="E35" s="2"/>
      <c r="F35" s="2"/>
      <c r="G35" s="8" t="str">
        <f>IF(C35="","",IF(C35=$D$392,IF(D35=$B$5,"WorkHome","WorkForeign"),IF(C35=$D$394,IF(D35=$B$5,"TravelWorkHome","TravelWorkForeign"),IF(C35=$D$393,IF(D35=$B$5,"NonWorkHome","NonWorkForeign"),IF(C35=$D$395,IF(D35=$B$5,"TravelHome","TravelForeign"))))))</f>
        <v/>
      </c>
      <c r="H35" s="4" t="str">
        <f t="shared" si="0"/>
        <v/>
      </c>
      <c r="J35" s="47"/>
      <c r="K35" s="48" t="s">
        <v>29</v>
      </c>
      <c r="L35" s="48">
        <f>COUNTIF($G$13:$G$43,"TravelHome")</f>
        <v>0</v>
      </c>
      <c r="M35" s="48">
        <f>COUNTIF($G$13:$G$43,"TravelForeign")</f>
        <v>0</v>
      </c>
      <c r="N35" s="49"/>
    </row>
    <row r="36" spans="1:14" ht="13.5" thickBot="1" x14ac:dyDescent="0.25">
      <c r="A36" s="40">
        <v>45681</v>
      </c>
      <c r="B36" s="40" t="s">
        <v>24</v>
      </c>
      <c r="C36" s="2"/>
      <c r="D36" s="2"/>
      <c r="E36" s="2"/>
      <c r="F36" s="2"/>
      <c r="G36" s="8" t="str">
        <f>IF(C36="","",IF(C36=$D$392,IF(D36=$B$5,"WorkHome","WorkForeign"),IF(C36=$D$394,IF(D36=$B$5,"TravelWorkHome","TravelWorkForeign"),IF(C36=$D$393,IF(D36=$B$5,"NonWorkHome","NonWorkForeign"),IF(C36=$D$395,IF(D36=$B$5,"TravelHome","TravelForeign"))))))</f>
        <v/>
      </c>
      <c r="H36" s="4" t="str">
        <f t="shared" si="0"/>
        <v/>
      </c>
      <c r="J36" s="50"/>
      <c r="K36" s="51" t="s">
        <v>30</v>
      </c>
      <c r="L36" s="51">
        <f>SUM(L32:L35)</f>
        <v>0</v>
      </c>
      <c r="M36" s="52">
        <f>SUM(M32:M35)</f>
        <v>0</v>
      </c>
      <c r="N36" s="53">
        <f>SUM(L36:M36)</f>
        <v>0</v>
      </c>
    </row>
    <row r="37" spans="1:14" x14ac:dyDescent="0.2">
      <c r="A37" s="40">
        <v>45682</v>
      </c>
      <c r="B37" s="40" t="s">
        <v>18</v>
      </c>
      <c r="C37" s="2"/>
      <c r="D37" s="2"/>
      <c r="E37" s="2"/>
      <c r="F37" s="2"/>
      <c r="G37" s="8" t="str">
        <f>IF(C37="","",IF(C37=$D$392,IF(D37=$B$5,"WorkHome","WorkForeign"),IF(C37=$D$394,IF(D37=$B$5,"TravelWorkHome","TravelWorkForeign"),IF(C37=$D$393,IF(D37=$B$5,"NonWorkHome","NonWorkForeign"),IF(C37=$D$395,IF(D37=$B$5,"TravelHome","TravelForeign"))))))</f>
        <v/>
      </c>
      <c r="H37" s="4" t="str">
        <f t="shared" si="0"/>
        <v/>
      </c>
    </row>
    <row r="38" spans="1:14" x14ac:dyDescent="0.2">
      <c r="A38" s="40">
        <v>45683</v>
      </c>
      <c r="B38" s="40" t="s">
        <v>19</v>
      </c>
      <c r="C38" s="2"/>
      <c r="D38" s="2"/>
      <c r="E38" s="2"/>
      <c r="F38" s="2"/>
      <c r="G38" s="8" t="str">
        <f>IF(C38="","",IF(C38=$D$392,IF(D38=$B$5,"WorkHome","WorkForeign"),IF(C38=$D$394,IF(D38=$B$5,"TravelWorkHome","TravelWorkForeign"),IF(C38=$D$393,IF(D38=$B$5,"NonWorkHome","NonWorkForeign"),IF(C38=$D$395,IF(D38=$B$5,"TravelHome","TravelForeign"))))))</f>
        <v/>
      </c>
      <c r="H38" s="4" t="str">
        <f t="shared" si="0"/>
        <v/>
      </c>
    </row>
    <row r="39" spans="1:14" x14ac:dyDescent="0.2">
      <c r="A39" s="40">
        <v>45684</v>
      </c>
      <c r="B39" s="40" t="s">
        <v>20</v>
      </c>
      <c r="C39" s="2"/>
      <c r="D39" s="2"/>
      <c r="E39" s="2"/>
      <c r="F39" s="2"/>
      <c r="G39" s="8" t="str">
        <f>IF(C39="","",IF(C39=$D$392,IF(D39=$B$5,"WorkHome","WorkForeign"),IF(C39=$D$394,IF(D39=$B$5,"TravelWorkHome","TravelWorkForeign"),IF(C39=$D$393,IF(D39=$B$5,"NonWorkHome","NonWorkForeign"),IF(C39=$D$395,IF(D39=$B$5,"TravelHome","TravelForeign"))))))</f>
        <v/>
      </c>
      <c r="H39" s="4" t="str">
        <f t="shared" si="0"/>
        <v/>
      </c>
    </row>
    <row r="40" spans="1:14" x14ac:dyDescent="0.2">
      <c r="A40" s="40">
        <v>45685</v>
      </c>
      <c r="B40" s="40" t="s">
        <v>21</v>
      </c>
      <c r="C40" s="2"/>
      <c r="D40" s="2"/>
      <c r="E40" s="2"/>
      <c r="F40" s="2"/>
      <c r="G40" s="8" t="str">
        <f>IF(C40="","",IF(C40=$D$392,IF(D40=$B$5,"WorkHome","WorkForeign"),IF(C40=$D$394,IF(D40=$B$5,"TravelWorkHome","TravelWorkForeign"),IF(C40=$D$393,IF(D40=$B$5,"NonWorkHome","NonWorkForeign"),IF(C40=$D$395,IF(D40=$B$5,"TravelHome","TravelForeign"))))))</f>
        <v/>
      </c>
      <c r="H40" s="4" t="str">
        <f t="shared" si="0"/>
        <v/>
      </c>
    </row>
    <row r="41" spans="1:14" x14ac:dyDescent="0.2">
      <c r="A41" s="40">
        <v>45686</v>
      </c>
      <c r="B41" s="40" t="s">
        <v>22</v>
      </c>
      <c r="C41" s="2"/>
      <c r="D41" s="2"/>
      <c r="E41" s="2"/>
      <c r="F41" s="2"/>
      <c r="G41" s="8" t="str">
        <f>IF(C41="","",IF(C41=$D$392,IF(D41=$B$5,"WorkHome","WorkForeign"),IF(C41=$D$394,IF(D41=$B$5,"TravelWorkHome","TravelWorkForeign"),IF(C41=$D$393,IF(D41=$B$5,"NonWorkHome","NonWorkForeign"),IF(C41=$D$395,IF(D41=$B$5,"TravelHome","TravelForeign"))))))</f>
        <v/>
      </c>
      <c r="H41" s="4" t="str">
        <f t="shared" si="0"/>
        <v/>
      </c>
    </row>
    <row r="42" spans="1:14" x14ac:dyDescent="0.2">
      <c r="A42" s="40">
        <v>45687</v>
      </c>
      <c r="B42" s="40" t="s">
        <v>23</v>
      </c>
      <c r="C42" s="2"/>
      <c r="D42" s="2"/>
      <c r="E42" s="2"/>
      <c r="F42" s="2"/>
      <c r="G42" s="8" t="str">
        <f>IF(C42="","",IF(C42=$D$392,IF(D42=$B$5,"WorkHome","WorkForeign"),IF(C42=$D$394,IF(D42=$B$5,"TravelWorkHome","TravelWorkForeign"),IF(C42=$D$393,IF(D42=$B$5,"NonWorkHome","NonWorkForeign"),IF(C42=$D$395,IF(D42=$B$5,"TravelHome","TravelForeign"))))))</f>
        <v/>
      </c>
      <c r="H42" s="4" t="str">
        <f t="shared" si="0"/>
        <v/>
      </c>
    </row>
    <row r="43" spans="1:14" x14ac:dyDescent="0.2">
      <c r="A43" s="40">
        <v>45688</v>
      </c>
      <c r="B43" s="40" t="s">
        <v>24</v>
      </c>
      <c r="C43" s="2"/>
      <c r="D43" s="2"/>
      <c r="E43" s="2"/>
      <c r="F43" s="2"/>
      <c r="G43" s="8" t="str">
        <f>IF(C43="","",IF(C43=$D$392,IF(D43=$B$5,"WorkHome","WorkForeign"),IF(C43=$D$394,IF(D43=$B$5,"TravelWorkHome","TravelWorkForeign"),IF(C43=$D$393,IF(D43=$B$5,"NonWorkHome","NonWorkForeign"),IF(C43=$D$395,IF(D43=$B$5,"TravelHome","TravelForeign"))))))</f>
        <v/>
      </c>
      <c r="H43" s="4" t="str">
        <f t="shared" si="0"/>
        <v/>
      </c>
    </row>
    <row r="44" spans="1:14" ht="18" x14ac:dyDescent="0.25">
      <c r="A44" s="37" t="s">
        <v>31</v>
      </c>
      <c r="B44" s="38"/>
      <c r="C44" s="11"/>
      <c r="D44" s="11"/>
      <c r="E44" s="11"/>
      <c r="F44" s="11"/>
      <c r="G44" s="8" t="str">
        <f>IF(C44="","",IF(C44=$D$392,IF(D44=$B$5,"WorkHome","WorkForeign"),IF(C44=$D$394,IF(D44=$B$5,"TravelWorkHome","TravelWorkForeign"),IF(C44=$D$393,IF(D44=$B$5,"NonWorkHome","NonWorkForeign"),IF(C44=$D$395,IF(D44=$B$5,"TravelHome","TravelForeign"))))))</f>
        <v/>
      </c>
      <c r="H44" s="4" t="str">
        <f t="shared" si="0"/>
        <v/>
      </c>
    </row>
    <row r="45" spans="1:14" x14ac:dyDescent="0.2">
      <c r="A45" s="40">
        <v>45689</v>
      </c>
      <c r="B45" s="40" t="s">
        <v>18</v>
      </c>
      <c r="C45" s="2"/>
      <c r="D45" s="2"/>
      <c r="E45" s="2"/>
      <c r="F45" s="2"/>
      <c r="G45" s="8" t="str">
        <f>IF(C45="","",IF(C45=$D$392,IF(D45=$B$5,"WorkHome","WorkForeign"),IF(C45=$D$394,IF(D45=$B$5,"TravelWorkHome","TravelWorkForeign"),IF(C45=$D$393,IF(D45=$B$5,"NonWorkHome","NonWorkForeign"),IF(C45=$D$395,IF(D45=$B$5,"TravelHome","TravelForeign"))))))</f>
        <v/>
      </c>
      <c r="H45" s="4" t="str">
        <f t="shared" si="0"/>
        <v/>
      </c>
    </row>
    <row r="46" spans="1:14" x14ac:dyDescent="0.2">
      <c r="A46" s="40">
        <v>45690</v>
      </c>
      <c r="B46" s="40" t="s">
        <v>19</v>
      </c>
      <c r="C46" s="2"/>
      <c r="D46" s="2"/>
      <c r="E46" s="2"/>
      <c r="F46" s="2"/>
      <c r="G46" s="8" t="str">
        <f>IF(C46="","",IF(C46=$D$392,IF(D46=$B$5,"WorkHome","WorkForeign"),IF(C46=$D$394,IF(D46=$B$5,"TravelWorkHome","TravelWorkForeign"),IF(C46=$D$393,IF(D46=$B$5,"NonWorkHome","NonWorkForeign"),IF(C46=$D$395,IF(D46=$B$5,"TravelHome","TravelForeign"))))))</f>
        <v/>
      </c>
      <c r="H46" s="4" t="str">
        <f t="shared" si="0"/>
        <v/>
      </c>
    </row>
    <row r="47" spans="1:14" x14ac:dyDescent="0.2">
      <c r="A47" s="40">
        <v>45691</v>
      </c>
      <c r="B47" s="40" t="s">
        <v>20</v>
      </c>
      <c r="C47" s="2"/>
      <c r="D47" s="2"/>
      <c r="E47" s="2"/>
      <c r="F47" s="2"/>
      <c r="G47" s="8" t="str">
        <f>IF(C47="","",IF(C47=$D$392,IF(D47=$B$5,"WorkHome","WorkForeign"),IF(C47=$D$394,IF(D47=$B$5,"TravelWorkHome","TravelWorkForeign"),IF(C47=$D$393,IF(D47=$B$5,"NonWorkHome","NonWorkForeign"),IF(C47=$D$395,IF(D47=$B$5,"TravelHome","TravelForeign"))))))</f>
        <v/>
      </c>
      <c r="H47" s="4" t="str">
        <f t="shared" si="0"/>
        <v/>
      </c>
    </row>
    <row r="48" spans="1:14" x14ac:dyDescent="0.2">
      <c r="A48" s="40">
        <v>45692</v>
      </c>
      <c r="B48" s="40" t="s">
        <v>21</v>
      </c>
      <c r="C48" s="2"/>
      <c r="D48" s="2"/>
      <c r="E48" s="2"/>
      <c r="F48" s="2"/>
      <c r="G48" s="8" t="str">
        <f>IF(C48="","",IF(C48=$D$392,IF(D48=$B$5,"WorkHome","WorkForeign"),IF(C48=$D$394,IF(D48=$B$5,"TravelWorkHome","TravelWorkForeign"),IF(C48=$D$393,IF(D48=$B$5,"NonWorkHome","NonWorkForeign"),IF(C48=$D$395,IF(D48=$B$5,"TravelHome","TravelForeign"))))))</f>
        <v/>
      </c>
      <c r="H48" s="4" t="str">
        <f t="shared" si="0"/>
        <v/>
      </c>
    </row>
    <row r="49" spans="1:14" x14ac:dyDescent="0.2">
      <c r="A49" s="40">
        <v>45693</v>
      </c>
      <c r="B49" s="40" t="s">
        <v>22</v>
      </c>
      <c r="C49" s="2"/>
      <c r="D49" s="2"/>
      <c r="E49" s="2"/>
      <c r="F49" s="2"/>
      <c r="G49" s="8" t="str">
        <f>IF(C49="","",IF(C49=$D$392,IF(D49=$B$5,"WorkHome","WorkForeign"),IF(C49=$D$394,IF(D49=$B$5,"TravelWorkHome","TravelWorkForeign"),IF(C49=$D$393,IF(D49=$B$5,"NonWorkHome","NonWorkForeign"),IF(C49=$D$395,IF(D49=$B$5,"TravelHome","TravelForeign"))))))</f>
        <v/>
      </c>
      <c r="H49" s="4" t="str">
        <f t="shared" si="0"/>
        <v/>
      </c>
    </row>
    <row r="50" spans="1:14" x14ac:dyDescent="0.2">
      <c r="A50" s="40">
        <v>45694</v>
      </c>
      <c r="B50" s="40" t="s">
        <v>23</v>
      </c>
      <c r="C50" s="2"/>
      <c r="D50" s="2"/>
      <c r="E50" s="2"/>
      <c r="F50" s="2"/>
      <c r="G50" s="8" t="str">
        <f>IF(C50="","",IF(C50=$D$392,IF(D50=$B$5,"WorkHome","WorkForeign"),IF(C50=$D$394,IF(D50=$B$5,"TravelWorkHome","TravelWorkForeign"),IF(C50=$D$393,IF(D50=$B$5,"NonWorkHome","NonWorkForeign"),IF(C50=$D$395,IF(D50=$B$5,"TravelHome","TravelForeign"))))))</f>
        <v/>
      </c>
      <c r="H50" s="4" t="str">
        <f t="shared" si="0"/>
        <v/>
      </c>
    </row>
    <row r="51" spans="1:14" x14ac:dyDescent="0.2">
      <c r="A51" s="40">
        <v>45695</v>
      </c>
      <c r="B51" s="40" t="s">
        <v>24</v>
      </c>
      <c r="C51" s="2"/>
      <c r="D51" s="2"/>
      <c r="E51" s="2"/>
      <c r="F51" s="2"/>
      <c r="G51" s="8" t="str">
        <f>IF(C51="","",IF(C51=$D$392,IF(D51=$B$5,"WorkHome","WorkForeign"),IF(C51=$D$394,IF(D51=$B$5,"TravelWorkHome","TravelWorkForeign"),IF(C51=$D$393,IF(D51=$B$5,"NonWorkHome","NonWorkForeign"),IF(C51=$D$395,IF(D51=$B$5,"TravelHome","TravelForeign"))))))</f>
        <v/>
      </c>
      <c r="H51" s="4" t="str">
        <f t="shared" si="0"/>
        <v/>
      </c>
    </row>
    <row r="52" spans="1:14" x14ac:dyDescent="0.2">
      <c r="A52" s="40">
        <v>45696</v>
      </c>
      <c r="B52" s="40" t="s">
        <v>18</v>
      </c>
      <c r="C52" s="2"/>
      <c r="D52" s="2"/>
      <c r="E52" s="2"/>
      <c r="F52" s="2"/>
      <c r="G52" s="8" t="str">
        <f>IF(C52="","",IF(C52=$D$392,IF(D52=$B$5,"WorkHome","WorkForeign"),IF(C52=$D$394,IF(D52=$B$5,"TravelWorkHome","TravelWorkForeign"),IF(C52=$D$393,IF(D52=$B$5,"NonWorkHome","NonWorkForeign"),IF(C52=$D$395,IF(D52=$B$5,"TravelHome","TravelForeign"))))))</f>
        <v/>
      </c>
      <c r="H52" s="4" t="str">
        <f t="shared" si="0"/>
        <v/>
      </c>
    </row>
    <row r="53" spans="1:14" x14ac:dyDescent="0.2">
      <c r="A53" s="40">
        <v>45697</v>
      </c>
      <c r="B53" s="40" t="s">
        <v>19</v>
      </c>
      <c r="C53" s="2"/>
      <c r="D53" s="2"/>
      <c r="E53" s="2"/>
      <c r="F53" s="2"/>
      <c r="G53" s="8" t="str">
        <f>IF(C53="","",IF(C53=$D$392,IF(D53=$B$5,"WorkHome","WorkForeign"),IF(C53=$D$394,IF(D53=$B$5,"TravelWorkHome","TravelWorkForeign"),IF(C53=$D$393,IF(D53=$B$5,"NonWorkHome","NonWorkForeign"),IF(C53=$D$395,IF(D53=$B$5,"TravelHome","TravelForeign"))))))</f>
        <v/>
      </c>
      <c r="H53" s="4" t="str">
        <f t="shared" si="0"/>
        <v/>
      </c>
    </row>
    <row r="54" spans="1:14" x14ac:dyDescent="0.2">
      <c r="A54" s="40">
        <v>45698</v>
      </c>
      <c r="B54" s="40" t="s">
        <v>20</v>
      </c>
      <c r="C54" s="2"/>
      <c r="D54" s="2"/>
      <c r="E54" s="2"/>
      <c r="F54" s="2"/>
      <c r="G54" s="8" t="str">
        <f>IF(C54="","",IF(C54=$D$392,IF(D54=$B$5,"WorkHome","WorkForeign"),IF(C54=$D$394,IF(D54=$B$5,"TravelWorkHome","TravelWorkForeign"),IF(C54=$D$393,IF(D54=$B$5,"NonWorkHome","NonWorkForeign"),IF(C54=$D$395,IF(D54=$B$5,"TravelHome","TravelForeign"))))))</f>
        <v/>
      </c>
      <c r="H54" s="4" t="str">
        <f t="shared" si="0"/>
        <v/>
      </c>
    </row>
    <row r="55" spans="1:14" x14ac:dyDescent="0.2">
      <c r="A55" s="40">
        <v>45699</v>
      </c>
      <c r="B55" s="40" t="s">
        <v>21</v>
      </c>
      <c r="C55" s="2"/>
      <c r="D55" s="2"/>
      <c r="E55" s="2"/>
      <c r="F55" s="2"/>
      <c r="G55" s="8" t="str">
        <f>IF(C55="","",IF(C55=$D$392,IF(D55=$B$5,"WorkHome","WorkForeign"),IF(C55=$D$394,IF(D55=$B$5,"TravelWorkHome","TravelWorkForeign"),IF(C55=$D$393,IF(D55=$B$5,"NonWorkHome","NonWorkForeign"),IF(C55=$D$395,IF(D55=$B$5,"TravelHome","TravelForeign"))))))</f>
        <v/>
      </c>
      <c r="H55" s="4" t="str">
        <f t="shared" si="0"/>
        <v/>
      </c>
    </row>
    <row r="56" spans="1:14" x14ac:dyDescent="0.2">
      <c r="A56" s="40">
        <v>45700</v>
      </c>
      <c r="B56" s="40" t="s">
        <v>22</v>
      </c>
      <c r="C56" s="2"/>
      <c r="D56" s="2"/>
      <c r="E56" s="2"/>
      <c r="F56" s="2"/>
      <c r="G56" s="8" t="str">
        <f>IF(C56="","",IF(C56=$D$392,IF(D56=$B$5,"WorkHome","WorkForeign"),IF(C56=$D$394,IF(D56=$B$5,"TravelWorkHome","TravelWorkForeign"),IF(C56=$D$393,IF(D56=$B$5,"NonWorkHome","NonWorkForeign"),IF(C56=$D$395,IF(D56=$B$5,"TravelHome","TravelForeign"))))))</f>
        <v/>
      </c>
      <c r="H56" s="4" t="str">
        <f t="shared" si="0"/>
        <v/>
      </c>
    </row>
    <row r="57" spans="1:14" x14ac:dyDescent="0.2">
      <c r="A57" s="40">
        <v>45701</v>
      </c>
      <c r="B57" s="40" t="s">
        <v>23</v>
      </c>
      <c r="C57" s="2"/>
      <c r="D57" s="2"/>
      <c r="E57" s="2"/>
      <c r="F57" s="2"/>
      <c r="G57" s="8" t="str">
        <f>IF(C57="","",IF(C57=$D$392,IF(D57=$B$5,"WorkHome","WorkForeign"),IF(C57=$D$394,IF(D57=$B$5,"TravelWorkHome","TravelWorkForeign"),IF(C57=$D$393,IF(D57=$B$5,"NonWorkHome","NonWorkForeign"),IF(C57=$D$395,IF(D57=$B$5,"TravelHome","TravelForeign"))))))</f>
        <v/>
      </c>
      <c r="H57" s="4" t="str">
        <f t="shared" si="0"/>
        <v/>
      </c>
    </row>
    <row r="58" spans="1:14" x14ac:dyDescent="0.2">
      <c r="A58" s="40">
        <v>45702</v>
      </c>
      <c r="B58" s="40" t="s">
        <v>24</v>
      </c>
      <c r="C58" s="2"/>
      <c r="D58" s="2"/>
      <c r="E58" s="2"/>
      <c r="F58" s="2"/>
      <c r="G58" s="8" t="str">
        <f>IF(C58="","",IF(C58=$D$392,IF(D58=$B$5,"WorkHome","WorkForeign"),IF(C58=$D$394,IF(D58=$B$5,"TravelWorkHome","TravelWorkForeign"),IF(C58=$D$393,IF(D58=$B$5,"NonWorkHome","NonWorkForeign"),IF(C58=$D$395,IF(D58=$B$5,"TravelHome","TravelForeign"))))))</f>
        <v/>
      </c>
      <c r="H58" s="4" t="str">
        <f t="shared" si="0"/>
        <v/>
      </c>
    </row>
    <row r="59" spans="1:14" x14ac:dyDescent="0.2">
      <c r="A59" s="40">
        <v>45703</v>
      </c>
      <c r="B59" s="40" t="s">
        <v>18</v>
      </c>
      <c r="C59" s="2"/>
      <c r="D59" s="2"/>
      <c r="E59" s="2"/>
      <c r="F59" s="2"/>
      <c r="G59" s="8" t="str">
        <f>IF(C59="","",IF(C59=$D$392,IF(D59=$B$5,"WorkHome","WorkForeign"),IF(C59=$D$394,IF(D59=$B$5,"TravelWorkHome","TravelWorkForeign"),IF(C59=$D$393,IF(D59=$B$5,"NonWorkHome","NonWorkForeign"),IF(C59=$D$395,IF(D59=$B$5,"TravelHome","TravelForeign"))))))</f>
        <v/>
      </c>
      <c r="H59" s="4" t="str">
        <f t="shared" si="0"/>
        <v/>
      </c>
    </row>
    <row r="60" spans="1:14" ht="13.5" thickBot="1" x14ac:dyDescent="0.25">
      <c r="A60" s="40">
        <v>45704</v>
      </c>
      <c r="B60" s="40" t="s">
        <v>19</v>
      </c>
      <c r="C60" s="2"/>
      <c r="D60" s="2"/>
      <c r="E60" s="2"/>
      <c r="F60" s="2"/>
      <c r="G60" s="8" t="str">
        <f>IF(C60="","",IF(C60=$D$392,IF(D60=$B$5,"WorkHome","WorkForeign"),IF(C60=$D$394,IF(D60=$B$5,"TravelWorkHome","TravelWorkForeign"),IF(C60=$D$393,IF(D60=$B$5,"NonWorkHome","NonWorkForeign"),IF(C60=$D$395,IF(D60=$B$5,"TravelHome","TravelForeign"))))))</f>
        <v/>
      </c>
      <c r="H60" s="4" t="str">
        <f t="shared" si="0"/>
        <v/>
      </c>
    </row>
    <row r="61" spans="1:14" ht="13.5" thickBot="1" x14ac:dyDescent="0.25">
      <c r="A61" s="40">
        <v>45705</v>
      </c>
      <c r="B61" s="40" t="s">
        <v>20</v>
      </c>
      <c r="C61" s="2"/>
      <c r="D61" s="2"/>
      <c r="E61" s="2"/>
      <c r="F61" s="2"/>
      <c r="G61" s="8" t="str">
        <f>IF(C61="","",IF(C61=$D$392,IF(D61=$B$5,"WorkHome","WorkForeign"),IF(C61=$D$394,IF(D61=$B$5,"TravelWorkHome","TravelWorkForeign"),IF(C61=$D$393,IF(D61=$B$5,"NonWorkHome","NonWorkForeign"),IF(C61=$D$395,IF(D61=$B$5,"TravelHome","TravelForeign"))))))</f>
        <v/>
      </c>
      <c r="H61" s="4" t="str">
        <f t="shared" si="0"/>
        <v/>
      </c>
      <c r="J61" s="86">
        <v>45689</v>
      </c>
      <c r="K61" s="87"/>
      <c r="L61" s="87"/>
      <c r="M61" s="87"/>
      <c r="N61" s="88"/>
    </row>
    <row r="62" spans="1:14" x14ac:dyDescent="0.2">
      <c r="A62" s="40">
        <v>45706</v>
      </c>
      <c r="B62" s="40" t="s">
        <v>21</v>
      </c>
      <c r="C62" s="2"/>
      <c r="D62" s="2"/>
      <c r="E62" s="2"/>
      <c r="F62" s="2"/>
      <c r="G62" s="8" t="str">
        <f>IF(C62="","",IF(C62=$D$392,IF(D62=$B$5,"WorkHome","WorkForeign"),IF(C62=$D$394,IF(D62=$B$5,"TravelWorkHome","TravelWorkForeign"),IF(C62=$D$393,IF(D62=$B$5,"NonWorkHome","NonWorkForeign"),IF(C62=$D$395,IF(D62=$B$5,"TravelHome","TravelForeign"))))))</f>
        <v/>
      </c>
      <c r="H62" s="4" t="str">
        <f t="shared" si="0"/>
        <v/>
      </c>
      <c r="J62" s="42"/>
      <c r="K62" s="43"/>
      <c r="L62" s="43" t="str">
        <f>IF($B$5="","Input Home",$B$5)</f>
        <v>Input Home</v>
      </c>
      <c r="M62" s="43" t="s">
        <v>25</v>
      </c>
      <c r="N62" s="44"/>
    </row>
    <row r="63" spans="1:14" x14ac:dyDescent="0.2">
      <c r="A63" s="40">
        <v>45707</v>
      </c>
      <c r="B63" s="40" t="s">
        <v>22</v>
      </c>
      <c r="C63" s="2"/>
      <c r="D63" s="2"/>
      <c r="E63" s="2"/>
      <c r="F63" s="2"/>
      <c r="G63" s="8" t="str">
        <f>IF(C63="","",IF(C63=$D$392,IF(D63=$B$5,"WorkHome","WorkForeign"),IF(C63=$D$394,IF(D63=$B$5,"TravelWorkHome","TravelWorkForeign"),IF(C63=$D$393,IF(D63=$B$5,"NonWorkHome","NonWorkForeign"),IF(C63=$D$395,IF(D63=$B$5,"TravelHome","TravelForeign"))))))</f>
        <v/>
      </c>
      <c r="H63" s="4" t="str">
        <f t="shared" si="0"/>
        <v/>
      </c>
      <c r="J63" s="45"/>
      <c r="K63" s="46" t="s">
        <v>26</v>
      </c>
      <c r="L63" s="46">
        <f>COUNTIF($G$45:$G$72,"WorkHome")</f>
        <v>0</v>
      </c>
      <c r="M63" s="46">
        <f>COUNTIF($G$45:$G$72,"WorkForeign")</f>
        <v>0</v>
      </c>
      <c r="N63" s="26"/>
    </row>
    <row r="64" spans="1:14" x14ac:dyDescent="0.2">
      <c r="A64" s="40">
        <v>45708</v>
      </c>
      <c r="B64" s="40" t="s">
        <v>23</v>
      </c>
      <c r="C64" s="2"/>
      <c r="D64" s="2"/>
      <c r="E64" s="2"/>
      <c r="F64" s="2"/>
      <c r="G64" s="8" t="str">
        <f>IF(C64="","",IF(C64=$D$392,IF(D64=$B$5,"WorkHome","WorkForeign"),IF(C64=$D$394,IF(D64=$B$5,"TravelWorkHome","TravelWorkForeign"),IF(C64=$D$393,IF(D64=$B$5,"NonWorkHome","NonWorkForeign"),IF(C64=$D$395,IF(D64=$B$5,"TravelHome","TravelForeign"))))))</f>
        <v/>
      </c>
      <c r="H64" s="4" t="str">
        <f t="shared" si="0"/>
        <v/>
      </c>
      <c r="J64" s="45"/>
      <c r="K64" s="46" t="s">
        <v>27</v>
      </c>
      <c r="L64" s="46">
        <f>COUNTIF($G$45:$G$72,"NonWorkHome")</f>
        <v>0</v>
      </c>
      <c r="M64" s="46">
        <f>COUNTIF($G$45:$G$72,"NonWorkForeign")</f>
        <v>0</v>
      </c>
      <c r="N64" s="26"/>
    </row>
    <row r="65" spans="1:14" x14ac:dyDescent="0.2">
      <c r="A65" s="40">
        <v>45709</v>
      </c>
      <c r="B65" s="40" t="s">
        <v>24</v>
      </c>
      <c r="C65" s="2"/>
      <c r="D65" s="2"/>
      <c r="E65" s="2"/>
      <c r="F65" s="2"/>
      <c r="G65" s="8" t="str">
        <f>IF(C65="","",IF(C65=$D$392,IF(D65=$B$5,"WorkHome","WorkForeign"),IF(C65=$D$394,IF(D65=$B$5,"TravelWorkHome","TravelWorkForeign"),IF(C65=$D$393,IF(D65=$B$5,"NonWorkHome","NonWorkForeign"),IF(C65=$D$395,IF(D65=$B$5,"TravelHome","TravelForeign"))))))</f>
        <v/>
      </c>
      <c r="H65" s="4" t="str">
        <f t="shared" si="0"/>
        <v/>
      </c>
      <c r="J65" s="45"/>
      <c r="K65" s="46" t="s">
        <v>28</v>
      </c>
      <c r="L65" s="46">
        <f>COUNTIF($G$45:$G$72,"TravelWorkHome")</f>
        <v>0</v>
      </c>
      <c r="M65" s="46">
        <f>COUNTIF($G$45:$G$72,"TravelWorkForeign")</f>
        <v>0</v>
      </c>
      <c r="N65" s="26"/>
    </row>
    <row r="66" spans="1:14" ht="13.5" thickBot="1" x14ac:dyDescent="0.25">
      <c r="A66" s="40">
        <v>45710</v>
      </c>
      <c r="B66" s="40" t="s">
        <v>18</v>
      </c>
      <c r="C66" s="2"/>
      <c r="D66" s="2"/>
      <c r="E66" s="2"/>
      <c r="F66" s="2"/>
      <c r="G66" s="8" t="str">
        <f>IF(C66="","",IF(C66=$D$392,IF(D66=$B$5,"WorkHome","WorkForeign"),IF(C66=$D$394,IF(D66=$B$5,"TravelWorkHome","TravelWorkForeign"),IF(C66=$D$393,IF(D66=$B$5,"NonWorkHome","NonWorkForeign"),IF(C66=$D$395,IF(D66=$B$5,"TravelHome","TravelForeign"))))))</f>
        <v/>
      </c>
      <c r="H66" s="4" t="str">
        <f t="shared" si="0"/>
        <v/>
      </c>
      <c r="J66" s="47"/>
      <c r="K66" s="48" t="s">
        <v>29</v>
      </c>
      <c r="L66" s="48">
        <f>COUNTIF($G$45:$G$72,"TravelHome")</f>
        <v>0</v>
      </c>
      <c r="M66" s="48">
        <f>COUNTIF($G$45:$G$72,"TravelForeign")</f>
        <v>0</v>
      </c>
      <c r="N66" s="49"/>
    </row>
    <row r="67" spans="1:14" ht="13.5" thickBot="1" x14ac:dyDescent="0.25">
      <c r="A67" s="40">
        <v>45711</v>
      </c>
      <c r="B67" s="40" t="s">
        <v>19</v>
      </c>
      <c r="C67" s="2"/>
      <c r="D67" s="2"/>
      <c r="E67" s="2"/>
      <c r="F67" s="2"/>
      <c r="G67" s="8" t="str">
        <f>IF(C67="","",IF(C67=$D$392,IF(D67=$B$5,"WorkHome","WorkForeign"),IF(C67=$D$394,IF(D67=$B$5,"TravelWorkHome","TravelWorkForeign"),IF(C67=$D$393,IF(D67=$B$5,"NonWorkHome","NonWorkForeign"),IF(C67=$D$395,IF(D67=$B$5,"TravelHome","TravelForeign"))))))</f>
        <v/>
      </c>
      <c r="H67" s="4" t="str">
        <f t="shared" si="0"/>
        <v/>
      </c>
      <c r="J67" s="50"/>
      <c r="K67" s="51" t="s">
        <v>30</v>
      </c>
      <c r="L67" s="51">
        <f>SUM(L63:L66)</f>
        <v>0</v>
      </c>
      <c r="M67" s="52">
        <f>SUM(M63:M66)</f>
        <v>0</v>
      </c>
      <c r="N67" s="53">
        <f>SUM(L67:M67)</f>
        <v>0</v>
      </c>
    </row>
    <row r="68" spans="1:14" x14ac:dyDescent="0.2">
      <c r="A68" s="40">
        <v>45712</v>
      </c>
      <c r="B68" s="40" t="s">
        <v>20</v>
      </c>
      <c r="C68" s="2"/>
      <c r="D68" s="2"/>
      <c r="E68" s="2"/>
      <c r="F68" s="2"/>
      <c r="G68" s="8" t="str">
        <f>IF(C68="","",IF(C68=$D$392,IF(D68=$B$5,"WorkHome","WorkForeign"),IF(C68=$D$394,IF(D68=$B$5,"TravelWorkHome","TravelWorkForeign"),IF(C68=$D$393,IF(D68=$B$5,"NonWorkHome","NonWorkForeign"),IF(C68=$D$395,IF(D68=$B$5,"TravelHome","TravelForeign"))))))</f>
        <v/>
      </c>
      <c r="H68" s="4" t="str">
        <f t="shared" si="0"/>
        <v/>
      </c>
    </row>
    <row r="69" spans="1:14" x14ac:dyDescent="0.2">
      <c r="A69" s="40">
        <v>45713</v>
      </c>
      <c r="B69" s="40" t="s">
        <v>21</v>
      </c>
      <c r="C69" s="2"/>
      <c r="D69" s="2"/>
      <c r="E69" s="2"/>
      <c r="F69" s="2"/>
      <c r="G69" s="8" t="str">
        <f>IF(C69="","",IF(C69=$D$392,IF(D69=$B$5,"WorkHome","WorkForeign"),IF(C69=$D$394,IF(D69=$B$5,"TravelWorkHome","TravelWorkForeign"),IF(C69=$D$393,IF(D69=$B$5,"NonWorkHome","NonWorkForeign"),IF(C69=$D$395,IF(D69=$B$5,"TravelHome","TravelForeign"))))))</f>
        <v/>
      </c>
      <c r="H69" s="4" t="str">
        <f t="shared" si="0"/>
        <v/>
      </c>
    </row>
    <row r="70" spans="1:14" x14ac:dyDescent="0.2">
      <c r="A70" s="40">
        <v>45714</v>
      </c>
      <c r="B70" s="40" t="s">
        <v>22</v>
      </c>
      <c r="C70" s="2"/>
      <c r="D70" s="2"/>
      <c r="E70" s="2"/>
      <c r="F70" s="2"/>
      <c r="G70" s="8" t="str">
        <f>IF(C70="","",IF(C70=$D$392,IF(D70=$B$5,"WorkHome","WorkForeign"),IF(C70=$D$394,IF(D70=$B$5,"TravelWorkHome","TravelWorkForeign"),IF(C70=$D$393,IF(D70=$B$5,"NonWorkHome","NonWorkForeign"),IF(C70=$D$395,IF(D70=$B$5,"TravelHome","TravelForeign"))))))</f>
        <v/>
      </c>
      <c r="H70" s="4" t="str">
        <f t="shared" si="0"/>
        <v/>
      </c>
    </row>
    <row r="71" spans="1:14" x14ac:dyDescent="0.2">
      <c r="A71" s="40">
        <v>45715</v>
      </c>
      <c r="B71" s="40" t="s">
        <v>23</v>
      </c>
      <c r="C71" s="2"/>
      <c r="D71" s="2"/>
      <c r="E71" s="2"/>
      <c r="F71" s="2"/>
      <c r="G71" s="8" t="str">
        <f>IF(C71="","",IF(C71=$D$392,IF(D71=$B$5,"WorkHome","WorkForeign"),IF(C71=$D$394,IF(D71=$B$5,"TravelWorkHome","TravelWorkForeign"),IF(C71=$D$393,IF(D71=$B$5,"NonWorkHome","NonWorkForeign"),IF(C71=$D$395,IF(D71=$B$5,"TravelHome","TravelForeign"))))))</f>
        <v/>
      </c>
      <c r="H71" s="4" t="str">
        <f t="shared" si="0"/>
        <v/>
      </c>
    </row>
    <row r="72" spans="1:14" x14ac:dyDescent="0.2">
      <c r="A72" s="40">
        <v>45716</v>
      </c>
      <c r="B72" s="40" t="s">
        <v>24</v>
      </c>
      <c r="C72" s="2"/>
      <c r="D72" s="2"/>
      <c r="E72" s="2"/>
      <c r="F72" s="2"/>
      <c r="G72" s="8" t="str">
        <f>IF(C72="","",IF(C72=$D$392,IF(D72=$B$5,"WorkHome","WorkForeign"),IF(C72=$D$394,IF(D72=$B$5,"TravelWorkHome","TravelWorkForeign"),IF(C72=$D$393,IF(D72=$B$5,"NonWorkHome","NonWorkForeign"),IF(C72=$D$395,IF(D72=$B$5,"TravelHome","TravelForeign"))))))</f>
        <v/>
      </c>
      <c r="H72" s="4" t="str">
        <f t="shared" si="0"/>
        <v/>
      </c>
    </row>
    <row r="73" spans="1:14" ht="18" x14ac:dyDescent="0.25">
      <c r="A73" s="37" t="s">
        <v>32</v>
      </c>
      <c r="B73" s="38"/>
      <c r="C73" s="11"/>
      <c r="D73" s="11"/>
      <c r="E73" s="11"/>
      <c r="F73" s="11"/>
      <c r="G73" s="8" t="str">
        <f>IF(C73="","",IF(C73=$D$392,IF(D73=$B$5,"WorkHome","WorkForeign"),IF(C73=$D$394,IF(D73=$B$5,"TravelWorkHome","TravelWorkForeign"),IF(C73=$D$393,IF(D73=$B$5,"NonWorkHome","NonWorkForeign"),IF(C73=$D$395,IF(D73=$B$5,"TravelHome","TravelForeign"))))))</f>
        <v/>
      </c>
      <c r="H73" s="4" t="str">
        <f t="shared" si="0"/>
        <v/>
      </c>
    </row>
    <row r="74" spans="1:14" x14ac:dyDescent="0.2">
      <c r="A74" s="40">
        <v>45717</v>
      </c>
      <c r="B74" s="40" t="s">
        <v>18</v>
      </c>
      <c r="C74" s="2"/>
      <c r="D74" s="2"/>
      <c r="E74" s="2"/>
      <c r="F74" s="2"/>
      <c r="G74" s="8" t="str">
        <f>IF(C74="","",IF(C74=$D$392,IF(D74=$B$5,"WorkHome","WorkForeign"),IF(C74=$D$394,IF(D74=$B$5,"TravelWorkHome","TravelWorkForeign"),IF(C74=$D$393,IF(D74=$B$5,"NonWorkHome","NonWorkForeign"),IF(C74=$D$395,IF(D74=$B$5,"TravelHome","TravelForeign"))))))</f>
        <v/>
      </c>
      <c r="H74" s="4" t="str">
        <f t="shared" si="0"/>
        <v/>
      </c>
    </row>
    <row r="75" spans="1:14" x14ac:dyDescent="0.2">
      <c r="A75" s="40">
        <v>45718</v>
      </c>
      <c r="B75" s="40" t="s">
        <v>19</v>
      </c>
      <c r="C75" s="2"/>
      <c r="D75" s="2"/>
      <c r="E75" s="2"/>
      <c r="F75" s="2"/>
      <c r="G75" s="8" t="str">
        <f>IF(C75="","",IF(C75=$D$392,IF(D75=$B$5,"WorkHome","WorkForeign"),IF(C75=$D$394,IF(D75=$B$5,"TravelWorkHome","TravelWorkForeign"),IF(C75=$D$393,IF(D75=$B$5,"NonWorkHome","NonWorkForeign"),IF(C75=$D$395,IF(D75=$B$5,"TravelHome","TravelForeign"))))))</f>
        <v/>
      </c>
      <c r="H75" s="4" t="str">
        <f t="shared" si="0"/>
        <v/>
      </c>
    </row>
    <row r="76" spans="1:14" x14ac:dyDescent="0.2">
      <c r="A76" s="40">
        <v>45719</v>
      </c>
      <c r="B76" s="40" t="s">
        <v>20</v>
      </c>
      <c r="C76" s="2"/>
      <c r="D76" s="2"/>
      <c r="E76" s="2"/>
      <c r="F76" s="2"/>
      <c r="G76" s="8" t="str">
        <f>IF(C76="","",IF(C76=$D$392,IF(D76=$B$5,"WorkHome","WorkForeign"),IF(C76=$D$394,IF(D76=$B$5,"TravelWorkHome","TravelWorkForeign"),IF(C76=$D$393,IF(D76=$B$5,"NonWorkHome","NonWorkForeign"),IF(C76=$D$395,IF(D76=$B$5,"TravelHome","TravelForeign"))))))</f>
        <v/>
      </c>
      <c r="H76" s="4" t="str">
        <f t="shared" ref="H76:H139" si="1">IF(D76="","",IF(D76=$B$5,$B$5,IF(D76=$B$6,$B$6,IF(D76=$B$7,$B$7,"Other"))))</f>
        <v/>
      </c>
    </row>
    <row r="77" spans="1:14" x14ac:dyDescent="0.2">
      <c r="A77" s="40">
        <v>45720</v>
      </c>
      <c r="B77" s="40" t="s">
        <v>21</v>
      </c>
      <c r="C77" s="2"/>
      <c r="D77" s="2"/>
      <c r="E77" s="2"/>
      <c r="F77" s="2"/>
      <c r="G77" s="8" t="str">
        <f>IF(C77="","",IF(C77=$D$392,IF(D77=$B$5,"WorkHome","WorkForeign"),IF(C77=$D$394,IF(D77=$B$5,"TravelWorkHome","TravelWorkForeign"),IF(C77=$D$393,IF(D77=$B$5,"NonWorkHome","NonWorkForeign"),IF(C77=$D$395,IF(D77=$B$5,"TravelHome","TravelForeign"))))))</f>
        <v/>
      </c>
      <c r="H77" s="4" t="str">
        <f t="shared" si="1"/>
        <v/>
      </c>
    </row>
    <row r="78" spans="1:14" x14ac:dyDescent="0.2">
      <c r="A78" s="40">
        <v>45721</v>
      </c>
      <c r="B78" s="40" t="s">
        <v>22</v>
      </c>
      <c r="C78" s="2"/>
      <c r="D78" s="2"/>
      <c r="E78" s="2"/>
      <c r="F78" s="2"/>
      <c r="G78" s="8" t="str">
        <f>IF(C78="","",IF(C78=$D$392,IF(D78=$B$5,"WorkHome","WorkForeign"),IF(C78=$D$394,IF(D78=$B$5,"TravelWorkHome","TravelWorkForeign"),IF(C78=$D$393,IF(D78=$B$5,"NonWorkHome","NonWorkForeign"),IF(C78=$D$395,IF(D78=$B$5,"TravelHome","TravelForeign"))))))</f>
        <v/>
      </c>
      <c r="H78" s="4" t="str">
        <f t="shared" si="1"/>
        <v/>
      </c>
    </row>
    <row r="79" spans="1:14" x14ac:dyDescent="0.2">
      <c r="A79" s="40">
        <v>45722</v>
      </c>
      <c r="B79" s="40" t="s">
        <v>23</v>
      </c>
      <c r="C79" s="2"/>
      <c r="D79" s="2"/>
      <c r="E79" s="2"/>
      <c r="F79" s="2"/>
      <c r="G79" s="8" t="str">
        <f>IF(C79="","",IF(C79=$D$392,IF(D79=$B$5,"WorkHome","WorkForeign"),IF(C79=$D$394,IF(D79=$B$5,"TravelWorkHome","TravelWorkForeign"),IF(C79=$D$393,IF(D79=$B$5,"NonWorkHome","NonWorkForeign"),IF(C79=$D$395,IF(D79=$B$5,"TravelHome","TravelForeign"))))))</f>
        <v/>
      </c>
      <c r="H79" s="4" t="str">
        <f t="shared" si="1"/>
        <v/>
      </c>
    </row>
    <row r="80" spans="1:14" x14ac:dyDescent="0.2">
      <c r="A80" s="40">
        <v>45723</v>
      </c>
      <c r="B80" s="40" t="s">
        <v>24</v>
      </c>
      <c r="C80" s="2"/>
      <c r="D80" s="2"/>
      <c r="E80" s="2"/>
      <c r="F80" s="2"/>
      <c r="G80" s="8" t="str">
        <f>IF(C80="","",IF(C80=$D$392,IF(D80=$B$5,"WorkHome","WorkForeign"),IF(C80=$D$394,IF(D80=$B$5,"TravelWorkHome","TravelWorkForeign"),IF(C80=$D$393,IF(D80=$B$5,"NonWorkHome","NonWorkForeign"),IF(C80=$D$395,IF(D80=$B$5,"TravelHome","TravelForeign"))))))</f>
        <v/>
      </c>
      <c r="H80" s="4" t="str">
        <f t="shared" si="1"/>
        <v/>
      </c>
    </row>
    <row r="81" spans="1:14" x14ac:dyDescent="0.2">
      <c r="A81" s="40">
        <v>45724</v>
      </c>
      <c r="B81" s="40" t="s">
        <v>18</v>
      </c>
      <c r="C81" s="2"/>
      <c r="D81" s="2"/>
      <c r="E81" s="2"/>
      <c r="F81" s="2"/>
      <c r="G81" s="8" t="str">
        <f>IF(C81="","",IF(C81=$D$392,IF(D81=$B$5,"WorkHome","WorkForeign"),IF(C81=$D$394,IF(D81=$B$5,"TravelWorkHome","TravelWorkForeign"),IF(C81=$D$393,IF(D81=$B$5,"NonWorkHome","NonWorkForeign"),IF(C81=$D$395,IF(D81=$B$5,"TravelHome","TravelForeign"))))))</f>
        <v/>
      </c>
      <c r="H81" s="4" t="str">
        <f t="shared" si="1"/>
        <v/>
      </c>
    </row>
    <row r="82" spans="1:14" x14ac:dyDescent="0.2">
      <c r="A82" s="40">
        <v>45725</v>
      </c>
      <c r="B82" s="40" t="s">
        <v>19</v>
      </c>
      <c r="C82" s="2"/>
      <c r="D82" s="2"/>
      <c r="E82" s="2"/>
      <c r="F82" s="2"/>
      <c r="G82" s="8" t="str">
        <f>IF(C82="","",IF(C82=$D$392,IF(D82=$B$5,"WorkHome","WorkForeign"),IF(C82=$D$394,IF(D82=$B$5,"TravelWorkHome","TravelWorkForeign"),IF(C82=$D$393,IF(D82=$B$5,"NonWorkHome","NonWorkForeign"),IF(C82=$D$395,IF(D82=$B$5,"TravelHome","TravelForeign"))))))</f>
        <v/>
      </c>
      <c r="H82" s="4" t="str">
        <f t="shared" si="1"/>
        <v/>
      </c>
    </row>
    <row r="83" spans="1:14" x14ac:dyDescent="0.2">
      <c r="A83" s="40">
        <v>45726</v>
      </c>
      <c r="B83" s="40" t="s">
        <v>20</v>
      </c>
      <c r="C83" s="2"/>
      <c r="D83" s="2"/>
      <c r="E83" s="2"/>
      <c r="F83" s="2"/>
      <c r="G83" s="8" t="str">
        <f>IF(C83="","",IF(C83=$D$392,IF(D83=$B$5,"WorkHome","WorkForeign"),IF(C83=$D$394,IF(D83=$B$5,"TravelWorkHome","TravelWorkForeign"),IF(C83=$D$393,IF(D83=$B$5,"NonWorkHome","NonWorkForeign"),IF(C83=$D$395,IF(D83=$B$5,"TravelHome","TravelForeign"))))))</f>
        <v/>
      </c>
      <c r="H83" s="4" t="str">
        <f t="shared" si="1"/>
        <v/>
      </c>
    </row>
    <row r="84" spans="1:14" x14ac:dyDescent="0.2">
      <c r="A84" s="40">
        <v>45727</v>
      </c>
      <c r="B84" s="40" t="s">
        <v>21</v>
      </c>
      <c r="C84" s="2"/>
      <c r="D84" s="2"/>
      <c r="E84" s="2"/>
      <c r="F84" s="2"/>
      <c r="G84" s="8" t="str">
        <f>IF(C84="","",IF(C84=$D$392,IF(D84=$B$5,"WorkHome","WorkForeign"),IF(C84=$D$394,IF(D84=$B$5,"TravelWorkHome","TravelWorkForeign"),IF(C84=$D$393,IF(D84=$B$5,"NonWorkHome","NonWorkForeign"),IF(C84=$D$395,IF(D84=$B$5,"TravelHome","TravelForeign"))))))</f>
        <v/>
      </c>
      <c r="H84" s="4" t="str">
        <f t="shared" si="1"/>
        <v/>
      </c>
    </row>
    <row r="85" spans="1:14" x14ac:dyDescent="0.2">
      <c r="A85" s="40">
        <v>45728</v>
      </c>
      <c r="B85" s="40" t="s">
        <v>22</v>
      </c>
      <c r="C85" s="2"/>
      <c r="D85" s="2"/>
      <c r="E85" s="2"/>
      <c r="F85" s="2"/>
      <c r="G85" s="8" t="str">
        <f>IF(C85="","",IF(C85=$D$392,IF(D85=$B$5,"WorkHome","WorkForeign"),IF(C85=$D$394,IF(D85=$B$5,"TravelWorkHome","TravelWorkForeign"),IF(C85=$D$393,IF(D85=$B$5,"NonWorkHome","NonWorkForeign"),IF(C85=$D$395,IF(D85=$B$5,"TravelHome","TravelForeign"))))))</f>
        <v/>
      </c>
      <c r="H85" s="4" t="str">
        <f t="shared" si="1"/>
        <v/>
      </c>
    </row>
    <row r="86" spans="1:14" x14ac:dyDescent="0.2">
      <c r="A86" s="40">
        <v>45729</v>
      </c>
      <c r="B86" s="40" t="s">
        <v>23</v>
      </c>
      <c r="C86" s="2"/>
      <c r="D86" s="2"/>
      <c r="E86" s="2"/>
      <c r="F86" s="2"/>
      <c r="G86" s="8" t="str">
        <f>IF(C86="","",IF(C86=$D$392,IF(D86=$B$5,"WorkHome","WorkForeign"),IF(C86=$D$394,IF(D86=$B$5,"TravelWorkHome","TravelWorkForeign"),IF(C86=$D$393,IF(D86=$B$5,"NonWorkHome","NonWorkForeign"),IF(C86=$D$395,IF(D86=$B$5,"TravelHome","TravelForeign"))))))</f>
        <v/>
      </c>
      <c r="H86" s="4" t="str">
        <f t="shared" si="1"/>
        <v/>
      </c>
    </row>
    <row r="87" spans="1:14" x14ac:dyDescent="0.2">
      <c r="A87" s="40">
        <v>45730</v>
      </c>
      <c r="B87" s="40" t="s">
        <v>24</v>
      </c>
      <c r="C87" s="2"/>
      <c r="D87" s="2"/>
      <c r="E87" s="2"/>
      <c r="F87" s="2"/>
      <c r="G87" s="8" t="str">
        <f>IF(C87="","",IF(C87=$D$392,IF(D87=$B$5,"WorkHome","WorkForeign"),IF(C87=$D$394,IF(D87=$B$5,"TravelWorkHome","TravelWorkForeign"),IF(C87=$D$393,IF(D87=$B$5,"NonWorkHome","NonWorkForeign"),IF(C87=$D$395,IF(D87=$B$5,"TravelHome","TravelForeign"))))))</f>
        <v/>
      </c>
      <c r="H87" s="4" t="str">
        <f t="shared" si="1"/>
        <v/>
      </c>
    </row>
    <row r="88" spans="1:14" x14ac:dyDescent="0.2">
      <c r="A88" s="40">
        <v>45731</v>
      </c>
      <c r="B88" s="40" t="s">
        <v>18</v>
      </c>
      <c r="C88" s="2"/>
      <c r="D88" s="2"/>
      <c r="E88" s="2"/>
      <c r="F88" s="2"/>
      <c r="G88" s="8" t="str">
        <f>IF(C88="","",IF(C88=$D$392,IF(D88=$B$5,"WorkHome","WorkForeign"),IF(C88=$D$394,IF(D88=$B$5,"TravelWorkHome","TravelWorkForeign"),IF(C88=$D$393,IF(D88=$B$5,"NonWorkHome","NonWorkForeign"),IF(C88=$D$395,IF(D88=$B$5,"TravelHome","TravelForeign"))))))</f>
        <v/>
      </c>
      <c r="H88" s="4" t="str">
        <f t="shared" si="1"/>
        <v/>
      </c>
    </row>
    <row r="89" spans="1:14" ht="13.5" thickBot="1" x14ac:dyDescent="0.25">
      <c r="A89" s="40">
        <v>45732</v>
      </c>
      <c r="B89" s="40" t="s">
        <v>19</v>
      </c>
      <c r="C89" s="2"/>
      <c r="D89" s="2"/>
      <c r="E89" s="2"/>
      <c r="F89" s="2"/>
      <c r="G89" s="8" t="str">
        <f>IF(C89="","",IF(C89=$D$392,IF(D89=$B$5,"WorkHome","WorkForeign"),IF(C89=$D$394,IF(D89=$B$5,"TravelWorkHome","TravelWorkForeign"),IF(C89=$D$393,IF(D89=$B$5,"NonWorkHome","NonWorkForeign"),IF(C89=$D$395,IF(D89=$B$5,"TravelHome","TravelForeign"))))))</f>
        <v/>
      </c>
      <c r="H89" s="4" t="str">
        <f t="shared" si="1"/>
        <v/>
      </c>
    </row>
    <row r="90" spans="1:14" ht="13.5" thickBot="1" x14ac:dyDescent="0.25">
      <c r="A90" s="40">
        <v>45733</v>
      </c>
      <c r="B90" s="40" t="s">
        <v>20</v>
      </c>
      <c r="C90" s="2"/>
      <c r="D90" s="2"/>
      <c r="E90" s="2"/>
      <c r="F90" s="2"/>
      <c r="G90" s="8" t="str">
        <f>IF(C90="","",IF(C90=$D$392,IF(D90=$B$5,"WorkHome","WorkForeign"),IF(C90=$D$394,IF(D90=$B$5,"TravelWorkHome","TravelWorkForeign"),IF(C90=$D$393,IF(D90=$B$5,"NonWorkHome","NonWorkForeign"),IF(C90=$D$395,IF(D90=$B$5,"TravelHome","TravelForeign"))))))</f>
        <v/>
      </c>
      <c r="H90" s="4" t="str">
        <f t="shared" si="1"/>
        <v/>
      </c>
      <c r="J90" s="86">
        <v>45717</v>
      </c>
      <c r="K90" s="87"/>
      <c r="L90" s="87"/>
      <c r="M90" s="87"/>
      <c r="N90" s="88"/>
    </row>
    <row r="91" spans="1:14" x14ac:dyDescent="0.2">
      <c r="A91" s="40">
        <v>45734</v>
      </c>
      <c r="B91" s="40" t="s">
        <v>21</v>
      </c>
      <c r="C91" s="2"/>
      <c r="D91" s="2"/>
      <c r="E91" s="2"/>
      <c r="F91" s="2"/>
      <c r="G91" s="8" t="str">
        <f>IF(C91="","",IF(C91=$D$392,IF(D91=$B$5,"WorkHome","WorkForeign"),IF(C91=$D$394,IF(D91=$B$5,"TravelWorkHome","TravelWorkForeign"),IF(C91=$D$393,IF(D91=$B$5,"NonWorkHome","NonWorkForeign"),IF(C91=$D$395,IF(D91=$B$5,"TravelHome","TravelForeign"))))))</f>
        <v/>
      </c>
      <c r="H91" s="4" t="str">
        <f t="shared" si="1"/>
        <v/>
      </c>
      <c r="J91" s="42"/>
      <c r="K91" s="43"/>
      <c r="L91" s="43" t="str">
        <f>IF($B$5="","Input Home",$B$5)</f>
        <v>Input Home</v>
      </c>
      <c r="M91" s="43" t="s">
        <v>25</v>
      </c>
      <c r="N91" s="44"/>
    </row>
    <row r="92" spans="1:14" x14ac:dyDescent="0.2">
      <c r="A92" s="40">
        <v>45735</v>
      </c>
      <c r="B92" s="40" t="s">
        <v>22</v>
      </c>
      <c r="C92" s="2"/>
      <c r="D92" s="2"/>
      <c r="E92" s="2"/>
      <c r="F92" s="2"/>
      <c r="G92" s="8" t="str">
        <f>IF(C92="","",IF(C92=$D$392,IF(D92=$B$5,"WorkHome","WorkForeign"),IF(C92=$D$394,IF(D92=$B$5,"TravelWorkHome","TravelWorkForeign"),IF(C92=$D$393,IF(D92=$B$5,"NonWorkHome","NonWorkForeign"),IF(C92=$D$395,IF(D92=$B$5,"TravelHome","TravelForeign"))))))</f>
        <v/>
      </c>
      <c r="H92" s="4" t="str">
        <f t="shared" si="1"/>
        <v/>
      </c>
      <c r="J92" s="45"/>
      <c r="K92" s="46" t="s">
        <v>26</v>
      </c>
      <c r="L92" s="46">
        <f>COUNTIF($G$74:$G$104,"WorkHome")</f>
        <v>0</v>
      </c>
      <c r="M92" s="46">
        <f>COUNTIF($G$74:$G$104,"WorkForeign")</f>
        <v>0</v>
      </c>
      <c r="N92" s="26"/>
    </row>
    <row r="93" spans="1:14" x14ac:dyDescent="0.2">
      <c r="A93" s="40">
        <v>45736</v>
      </c>
      <c r="B93" s="40" t="s">
        <v>23</v>
      </c>
      <c r="C93" s="2"/>
      <c r="D93" s="2"/>
      <c r="E93" s="2"/>
      <c r="F93" s="2"/>
      <c r="G93" s="8" t="str">
        <f>IF(C93="","",IF(C93=$D$392,IF(D93=$B$5,"WorkHome","WorkForeign"),IF(C93=$D$394,IF(D93=$B$5,"TravelWorkHome","TravelWorkForeign"),IF(C93=$D$393,IF(D93=$B$5,"NonWorkHome","NonWorkForeign"),IF(C93=$D$395,IF(D93=$B$5,"TravelHome","TravelForeign"))))))</f>
        <v/>
      </c>
      <c r="H93" s="4" t="str">
        <f t="shared" si="1"/>
        <v/>
      </c>
      <c r="J93" s="45"/>
      <c r="K93" s="46" t="s">
        <v>27</v>
      </c>
      <c r="L93" s="46">
        <f>COUNTIF($G$74:$G$104,"NonWorkHome")</f>
        <v>0</v>
      </c>
      <c r="M93" s="46">
        <f>COUNTIF($G$74:$G$104,"NonWorkForeign")</f>
        <v>0</v>
      </c>
      <c r="N93" s="26"/>
    </row>
    <row r="94" spans="1:14" x14ac:dyDescent="0.2">
      <c r="A94" s="40">
        <v>45737</v>
      </c>
      <c r="B94" s="40" t="s">
        <v>24</v>
      </c>
      <c r="C94" s="2"/>
      <c r="D94" s="2"/>
      <c r="E94" s="2"/>
      <c r="F94" s="2"/>
      <c r="G94" s="8" t="str">
        <f>IF(C94="","",IF(C94=$D$392,IF(D94=$B$5,"WorkHome","WorkForeign"),IF(C94=$D$394,IF(D94=$B$5,"TravelWorkHome","TravelWorkForeign"),IF(C94=$D$393,IF(D94=$B$5,"NonWorkHome","NonWorkForeign"),IF(C94=$D$395,IF(D94=$B$5,"TravelHome","TravelForeign"))))))</f>
        <v/>
      </c>
      <c r="H94" s="4" t="str">
        <f t="shared" si="1"/>
        <v/>
      </c>
      <c r="J94" s="45"/>
      <c r="K94" s="46" t="s">
        <v>28</v>
      </c>
      <c r="L94" s="46">
        <f>COUNTIF($G$74:$G$104,"TravelWorkHome")</f>
        <v>0</v>
      </c>
      <c r="M94" s="46">
        <f>COUNTIF($G$74:$G$104,"TravelWorkForeign")</f>
        <v>0</v>
      </c>
      <c r="N94" s="26"/>
    </row>
    <row r="95" spans="1:14" ht="13.5" thickBot="1" x14ac:dyDescent="0.25">
      <c r="A95" s="40">
        <v>45738</v>
      </c>
      <c r="B95" s="40" t="s">
        <v>18</v>
      </c>
      <c r="C95" s="2"/>
      <c r="D95" s="2"/>
      <c r="E95" s="2"/>
      <c r="F95" s="2"/>
      <c r="G95" s="8" t="str">
        <f>IF(C95="","",IF(C95=$D$392,IF(D95=$B$5,"WorkHome","WorkForeign"),IF(C95=$D$394,IF(D95=$B$5,"TravelWorkHome","TravelWorkForeign"),IF(C95=$D$393,IF(D95=$B$5,"NonWorkHome","NonWorkForeign"),IF(C95=$D$395,IF(D95=$B$5,"TravelHome","TravelForeign"))))))</f>
        <v/>
      </c>
      <c r="H95" s="4" t="str">
        <f t="shared" si="1"/>
        <v/>
      </c>
      <c r="J95" s="47"/>
      <c r="K95" s="48" t="s">
        <v>29</v>
      </c>
      <c r="L95" s="48">
        <f>COUNTIF($G$74:$G$104,"TravelHome")</f>
        <v>0</v>
      </c>
      <c r="M95" s="48">
        <f>COUNTIF($G$74:$G$104,"TravelForeign")</f>
        <v>0</v>
      </c>
      <c r="N95" s="49"/>
    </row>
    <row r="96" spans="1:14" ht="13.5" thickBot="1" x14ac:dyDescent="0.25">
      <c r="A96" s="40">
        <v>45739</v>
      </c>
      <c r="B96" s="40" t="s">
        <v>19</v>
      </c>
      <c r="C96" s="2"/>
      <c r="D96" s="2"/>
      <c r="E96" s="2"/>
      <c r="F96" s="2"/>
      <c r="G96" s="8" t="str">
        <f>IF(C96="","",IF(C96=$D$392,IF(D96=$B$5,"WorkHome","WorkForeign"),IF(C96=$D$394,IF(D96=$B$5,"TravelWorkHome","TravelWorkForeign"),IF(C96=$D$393,IF(D96=$B$5,"NonWorkHome","NonWorkForeign"),IF(C96=$D$395,IF(D96=$B$5,"TravelHome","TravelForeign"))))))</f>
        <v/>
      </c>
      <c r="H96" s="4" t="str">
        <f t="shared" si="1"/>
        <v/>
      </c>
      <c r="J96" s="50"/>
      <c r="K96" s="51" t="s">
        <v>30</v>
      </c>
      <c r="L96" s="51">
        <f>SUM(L92:L95)</f>
        <v>0</v>
      </c>
      <c r="M96" s="52">
        <f>SUM(M92:M95)</f>
        <v>0</v>
      </c>
      <c r="N96" s="53">
        <f>SUM(L96:M96)</f>
        <v>0</v>
      </c>
    </row>
    <row r="97" spans="1:8" x14ac:dyDescent="0.2">
      <c r="A97" s="40">
        <v>45740</v>
      </c>
      <c r="B97" s="40" t="s">
        <v>20</v>
      </c>
      <c r="C97" s="2"/>
      <c r="D97" s="2"/>
      <c r="E97" s="2"/>
      <c r="F97" s="2"/>
      <c r="G97" s="8" t="str">
        <f>IF(C97="","",IF(C97=$D$392,IF(D97=$B$5,"WorkHome","WorkForeign"),IF(C97=$D$394,IF(D97=$B$5,"TravelWorkHome","TravelWorkForeign"),IF(C97=$D$393,IF(D97=$B$5,"NonWorkHome","NonWorkForeign"),IF(C97=$D$395,IF(D97=$B$5,"TravelHome","TravelForeign"))))))</f>
        <v/>
      </c>
      <c r="H97" s="4" t="str">
        <f t="shared" si="1"/>
        <v/>
      </c>
    </row>
    <row r="98" spans="1:8" x14ac:dyDescent="0.2">
      <c r="A98" s="40">
        <v>45741</v>
      </c>
      <c r="B98" s="40" t="s">
        <v>21</v>
      </c>
      <c r="C98" s="2"/>
      <c r="D98" s="2"/>
      <c r="E98" s="2"/>
      <c r="F98" s="2"/>
      <c r="G98" s="8" t="str">
        <f>IF(C98="","",IF(C98=$D$392,IF(D98=$B$5,"WorkHome","WorkForeign"),IF(C98=$D$394,IF(D98=$B$5,"TravelWorkHome","TravelWorkForeign"),IF(C98=$D$393,IF(D98=$B$5,"NonWorkHome","NonWorkForeign"),IF(C98=$D$395,IF(D98=$B$5,"TravelHome","TravelForeign"))))))</f>
        <v/>
      </c>
      <c r="H98" s="4" t="str">
        <f t="shared" si="1"/>
        <v/>
      </c>
    </row>
    <row r="99" spans="1:8" x14ac:dyDescent="0.2">
      <c r="A99" s="40">
        <v>45742</v>
      </c>
      <c r="B99" s="40" t="s">
        <v>22</v>
      </c>
      <c r="C99" s="2"/>
      <c r="D99" s="2"/>
      <c r="E99" s="2"/>
      <c r="F99" s="2"/>
      <c r="G99" s="8" t="str">
        <f>IF(C99="","",IF(C99=$D$392,IF(D99=$B$5,"WorkHome","WorkForeign"),IF(C99=$D$394,IF(D99=$B$5,"TravelWorkHome","TravelWorkForeign"),IF(C99=$D$393,IF(D99=$B$5,"NonWorkHome","NonWorkForeign"),IF(C99=$D$395,IF(D99=$B$5,"TravelHome","TravelForeign"))))))</f>
        <v/>
      </c>
      <c r="H99" s="4" t="str">
        <f t="shared" si="1"/>
        <v/>
      </c>
    </row>
    <row r="100" spans="1:8" x14ac:dyDescent="0.2">
      <c r="A100" s="40">
        <v>45743</v>
      </c>
      <c r="B100" s="40" t="s">
        <v>23</v>
      </c>
      <c r="C100" s="2"/>
      <c r="D100" s="2"/>
      <c r="E100" s="2"/>
      <c r="F100" s="2"/>
      <c r="G100" s="8" t="str">
        <f>IF(C100="","",IF(C100=$D$392,IF(D100=$B$5,"WorkHome","WorkForeign"),IF(C100=$D$394,IF(D100=$B$5,"TravelWorkHome","TravelWorkForeign"),IF(C100=$D$393,IF(D100=$B$5,"NonWorkHome","NonWorkForeign"),IF(C100=$D$395,IF(D100=$B$5,"TravelHome","TravelForeign"))))))</f>
        <v/>
      </c>
      <c r="H100" s="4" t="str">
        <f t="shared" si="1"/>
        <v/>
      </c>
    </row>
    <row r="101" spans="1:8" x14ac:dyDescent="0.2">
      <c r="A101" s="40">
        <v>45744</v>
      </c>
      <c r="B101" s="40" t="s">
        <v>24</v>
      </c>
      <c r="C101" s="2"/>
      <c r="D101" s="2"/>
      <c r="E101" s="2"/>
      <c r="F101" s="2"/>
      <c r="G101" s="8" t="str">
        <f>IF(C101="","",IF(C101=$D$392,IF(D101=$B$5,"WorkHome","WorkForeign"),IF(C101=$D$394,IF(D101=$B$5,"TravelWorkHome","TravelWorkForeign"),IF(C101=$D$393,IF(D101=$B$5,"NonWorkHome","NonWorkForeign"),IF(C101=$D$395,IF(D101=$B$5,"TravelHome","TravelForeign"))))))</f>
        <v/>
      </c>
      <c r="H101" s="4" t="str">
        <f t="shared" si="1"/>
        <v/>
      </c>
    </row>
    <row r="102" spans="1:8" x14ac:dyDescent="0.2">
      <c r="A102" s="40">
        <v>45745</v>
      </c>
      <c r="B102" s="40" t="s">
        <v>18</v>
      </c>
      <c r="C102" s="2"/>
      <c r="D102" s="2"/>
      <c r="E102" s="2"/>
      <c r="F102" s="2"/>
      <c r="G102" s="8" t="str">
        <f>IF(C102="","",IF(C102=$D$392,IF(D102=$B$5,"WorkHome","WorkForeign"),IF(C102=$D$394,IF(D102=$B$5,"TravelWorkHome","TravelWorkForeign"),IF(C102=$D$393,IF(D102=$B$5,"NonWorkHome","NonWorkForeign"),IF(C102=$D$395,IF(D102=$B$5,"TravelHome","TravelForeign"))))))</f>
        <v/>
      </c>
      <c r="H102" s="4" t="str">
        <f t="shared" si="1"/>
        <v/>
      </c>
    </row>
    <row r="103" spans="1:8" x14ac:dyDescent="0.2">
      <c r="A103" s="40">
        <v>45746</v>
      </c>
      <c r="B103" s="40" t="s">
        <v>19</v>
      </c>
      <c r="C103" s="2"/>
      <c r="D103" s="2"/>
      <c r="E103" s="2"/>
      <c r="F103" s="2"/>
      <c r="G103" s="8" t="str">
        <f>IF(C103="","",IF(C103=$D$392,IF(D103=$B$5,"WorkHome","WorkForeign"),IF(C103=$D$394,IF(D103=$B$5,"TravelWorkHome","TravelWorkForeign"),IF(C103=$D$393,IF(D103=$B$5,"NonWorkHome","NonWorkForeign"),IF(C103=$D$395,IF(D103=$B$5,"TravelHome","TravelForeign"))))))</f>
        <v/>
      </c>
      <c r="H103" s="4" t="str">
        <f t="shared" si="1"/>
        <v/>
      </c>
    </row>
    <row r="104" spans="1:8" x14ac:dyDescent="0.2">
      <c r="A104" s="40">
        <v>45747</v>
      </c>
      <c r="B104" s="40" t="s">
        <v>20</v>
      </c>
      <c r="C104" s="2"/>
      <c r="D104" s="2"/>
      <c r="E104" s="2"/>
      <c r="F104" s="2"/>
      <c r="G104" s="8" t="str">
        <f>IF(C104="","",IF(C104=$D$392,IF(D104=$B$5,"WorkHome","WorkForeign"),IF(C104=$D$394,IF(D104=$B$5,"TravelWorkHome","TravelWorkForeign"),IF(C104=$D$393,IF(D104=$B$5,"NonWorkHome","NonWorkForeign"),IF(C104=$D$395,IF(D104=$B$5,"TravelHome","TravelForeign"))))))</f>
        <v/>
      </c>
      <c r="H104" s="4" t="str">
        <f t="shared" si="1"/>
        <v/>
      </c>
    </row>
    <row r="105" spans="1:8" ht="18" x14ac:dyDescent="0.25">
      <c r="A105" s="37" t="s">
        <v>33</v>
      </c>
      <c r="B105" s="38"/>
      <c r="C105" s="11"/>
      <c r="D105" s="11"/>
      <c r="E105" s="11"/>
      <c r="F105" s="11"/>
      <c r="G105" s="8" t="str">
        <f>IF(C105="","",IF(C105=$D$392,IF(D105=$B$5,"WorkHome","WorkForeign"),IF(C105=$D$394,IF(D105=$B$5,"TravelWorkHome","TravelWorkForeign"),IF(C105=$D$393,IF(D105=$B$5,"NonWorkHome","NonWorkForeign"),IF(C105=$D$395,IF(D105=$B$5,"TravelHome","TravelForeign"))))))</f>
        <v/>
      </c>
      <c r="H105" s="4" t="str">
        <f t="shared" si="1"/>
        <v/>
      </c>
    </row>
    <row r="106" spans="1:8" x14ac:dyDescent="0.2">
      <c r="A106" s="40">
        <v>45748</v>
      </c>
      <c r="B106" s="40" t="s">
        <v>21</v>
      </c>
      <c r="C106" s="2"/>
      <c r="D106" s="2"/>
      <c r="E106" s="2"/>
      <c r="F106" s="2"/>
      <c r="G106" s="8" t="str">
        <f>IF(C106="","",IF(C106=$D$392,IF(D106=$B$5,"WorkHome","WorkForeign"),IF(C106=$D$394,IF(D106=$B$5,"TravelWorkHome","TravelWorkForeign"),IF(C106=$D$393,IF(D106=$B$5,"NonWorkHome","NonWorkForeign"),IF(C106=$D$395,IF(D106=$B$5,"TravelHome","TravelForeign"))))))</f>
        <v/>
      </c>
      <c r="H106" s="4" t="str">
        <f t="shared" si="1"/>
        <v/>
      </c>
    </row>
    <row r="107" spans="1:8" x14ac:dyDescent="0.2">
      <c r="A107" s="40">
        <v>45749</v>
      </c>
      <c r="B107" s="40" t="s">
        <v>22</v>
      </c>
      <c r="C107" s="2"/>
      <c r="D107" s="2"/>
      <c r="E107" s="2"/>
      <c r="F107" s="2"/>
      <c r="G107" s="8" t="str">
        <f>IF(C107="","",IF(C107=$D$392,IF(D107=$B$5,"WorkHome","WorkForeign"),IF(C107=$D$394,IF(D107=$B$5,"TravelWorkHome","TravelWorkForeign"),IF(C107=$D$393,IF(D107=$B$5,"NonWorkHome","NonWorkForeign"),IF(C107=$D$395,IF(D107=$B$5,"TravelHome","TravelForeign"))))))</f>
        <v/>
      </c>
      <c r="H107" s="4" t="str">
        <f t="shared" si="1"/>
        <v/>
      </c>
    </row>
    <row r="108" spans="1:8" x14ac:dyDescent="0.2">
      <c r="A108" s="40">
        <v>45750</v>
      </c>
      <c r="B108" s="40" t="s">
        <v>23</v>
      </c>
      <c r="C108" s="2"/>
      <c r="D108" s="2"/>
      <c r="E108" s="2"/>
      <c r="F108" s="2"/>
      <c r="G108" s="8" t="str">
        <f>IF(C108="","",IF(C108=$D$392,IF(D108=$B$5,"WorkHome","WorkForeign"),IF(C108=$D$394,IF(D108=$B$5,"TravelWorkHome","TravelWorkForeign"),IF(C108=$D$393,IF(D108=$B$5,"NonWorkHome","NonWorkForeign"),IF(C108=$D$395,IF(D108=$B$5,"TravelHome","TravelForeign"))))))</f>
        <v/>
      </c>
      <c r="H108" s="4" t="str">
        <f t="shared" si="1"/>
        <v/>
      </c>
    </row>
    <row r="109" spans="1:8" x14ac:dyDescent="0.2">
      <c r="A109" s="40">
        <v>45751</v>
      </c>
      <c r="B109" s="40" t="s">
        <v>24</v>
      </c>
      <c r="C109" s="2"/>
      <c r="D109" s="2"/>
      <c r="E109" s="2"/>
      <c r="F109" s="2"/>
      <c r="G109" s="8" t="str">
        <f>IF(C109="","",IF(C109=$D$392,IF(D109=$B$5,"WorkHome","WorkForeign"),IF(C109=$D$394,IF(D109=$B$5,"TravelWorkHome","TravelWorkForeign"),IF(C109=$D$393,IF(D109=$B$5,"NonWorkHome","NonWorkForeign"),IF(C109=$D$395,IF(D109=$B$5,"TravelHome","TravelForeign"))))))</f>
        <v/>
      </c>
      <c r="H109" s="4" t="str">
        <f t="shared" si="1"/>
        <v/>
      </c>
    </row>
    <row r="110" spans="1:8" x14ac:dyDescent="0.2">
      <c r="A110" s="40">
        <v>45752</v>
      </c>
      <c r="B110" s="40" t="s">
        <v>18</v>
      </c>
      <c r="C110" s="2"/>
      <c r="D110" s="2"/>
      <c r="E110" s="2"/>
      <c r="F110" s="2"/>
      <c r="G110" s="8" t="str">
        <f>IF(C110="","",IF(C110=$D$392,IF(D110=$B$5,"WorkHome","WorkForeign"),IF(C110=$D$394,IF(D110=$B$5,"TravelWorkHome","TravelWorkForeign"),IF(C110=$D$393,IF(D110=$B$5,"NonWorkHome","NonWorkForeign"),IF(C110=$D$395,IF(D110=$B$5,"TravelHome","TravelForeign"))))))</f>
        <v/>
      </c>
      <c r="H110" s="4" t="str">
        <f t="shared" si="1"/>
        <v/>
      </c>
    </row>
    <row r="111" spans="1:8" x14ac:dyDescent="0.2">
      <c r="A111" s="40">
        <v>45753</v>
      </c>
      <c r="B111" s="40" t="s">
        <v>19</v>
      </c>
      <c r="C111" s="2"/>
      <c r="D111" s="2"/>
      <c r="E111" s="2"/>
      <c r="F111" s="2"/>
      <c r="G111" s="8" t="str">
        <f>IF(C111="","",IF(C111=$D$392,IF(D111=$B$5,"WorkHome","WorkForeign"),IF(C111=$D$394,IF(D111=$B$5,"TravelWorkHome","TravelWorkForeign"),IF(C111=$D$393,IF(D111=$B$5,"NonWorkHome","NonWorkForeign"),IF(C111=$D$395,IF(D111=$B$5,"TravelHome","TravelForeign"))))))</f>
        <v/>
      </c>
      <c r="H111" s="4" t="str">
        <f t="shared" si="1"/>
        <v/>
      </c>
    </row>
    <row r="112" spans="1:8" x14ac:dyDescent="0.2">
      <c r="A112" s="40">
        <v>45754</v>
      </c>
      <c r="B112" s="40" t="s">
        <v>20</v>
      </c>
      <c r="C112" s="2"/>
      <c r="D112" s="2"/>
      <c r="E112" s="2"/>
      <c r="F112" s="2"/>
      <c r="G112" s="8" t="str">
        <f>IF(C112="","",IF(C112=$D$392,IF(D112=$B$5,"WorkHome","WorkForeign"),IF(C112=$D$394,IF(D112=$B$5,"TravelWorkHome","TravelWorkForeign"),IF(C112=$D$393,IF(D112=$B$5,"NonWorkHome","NonWorkForeign"),IF(C112=$D$395,IF(D112=$B$5,"TravelHome","TravelForeign"))))))</f>
        <v/>
      </c>
      <c r="H112" s="4" t="str">
        <f t="shared" si="1"/>
        <v/>
      </c>
    </row>
    <row r="113" spans="1:14" x14ac:dyDescent="0.2">
      <c r="A113" s="40">
        <v>45755</v>
      </c>
      <c r="B113" s="40" t="s">
        <v>21</v>
      </c>
      <c r="C113" s="2"/>
      <c r="D113" s="2"/>
      <c r="E113" s="2"/>
      <c r="F113" s="2"/>
      <c r="G113" s="8" t="str">
        <f>IF(C113="","",IF(C113=$D$392,IF(D113=$B$5,"WorkHome","WorkForeign"),IF(C113=$D$394,IF(D113=$B$5,"TravelWorkHome","TravelWorkForeign"),IF(C113=$D$393,IF(D113=$B$5,"NonWorkHome","NonWorkForeign"),IF(C113=$D$395,IF(D113=$B$5,"TravelHome","TravelForeign"))))))</f>
        <v/>
      </c>
      <c r="H113" s="4" t="str">
        <f t="shared" si="1"/>
        <v/>
      </c>
    </row>
    <row r="114" spans="1:14" x14ac:dyDescent="0.2">
      <c r="A114" s="40">
        <v>45756</v>
      </c>
      <c r="B114" s="40" t="s">
        <v>22</v>
      </c>
      <c r="C114" s="2"/>
      <c r="D114" s="2"/>
      <c r="E114" s="2"/>
      <c r="F114" s="2"/>
      <c r="G114" s="8" t="str">
        <f>IF(C114="","",IF(C114=$D$392,IF(D114=$B$5,"WorkHome","WorkForeign"),IF(C114=$D$394,IF(D114=$B$5,"TravelWorkHome","TravelWorkForeign"),IF(C114=$D$393,IF(D114=$B$5,"NonWorkHome","NonWorkForeign"),IF(C114=$D$395,IF(D114=$B$5,"TravelHome","TravelForeign"))))))</f>
        <v/>
      </c>
      <c r="H114" s="4" t="str">
        <f t="shared" si="1"/>
        <v/>
      </c>
    </row>
    <row r="115" spans="1:14" x14ac:dyDescent="0.2">
      <c r="A115" s="40">
        <v>45757</v>
      </c>
      <c r="B115" s="40" t="s">
        <v>23</v>
      </c>
      <c r="C115" s="2"/>
      <c r="D115" s="2"/>
      <c r="E115" s="2"/>
      <c r="F115" s="2"/>
      <c r="G115" s="8" t="str">
        <f>IF(C115="","",IF(C115=$D$392,IF(D115=$B$5,"WorkHome","WorkForeign"),IF(C115=$D$394,IF(D115=$B$5,"TravelWorkHome","TravelWorkForeign"),IF(C115=$D$393,IF(D115=$B$5,"NonWorkHome","NonWorkForeign"),IF(C115=$D$395,IF(D115=$B$5,"TravelHome","TravelForeign"))))))</f>
        <v/>
      </c>
      <c r="H115" s="4" t="str">
        <f t="shared" si="1"/>
        <v/>
      </c>
    </row>
    <row r="116" spans="1:14" x14ac:dyDescent="0.2">
      <c r="A116" s="40">
        <v>45758</v>
      </c>
      <c r="B116" s="40" t="s">
        <v>24</v>
      </c>
      <c r="C116" s="2"/>
      <c r="D116" s="2"/>
      <c r="E116" s="2"/>
      <c r="F116" s="2"/>
      <c r="G116" s="8" t="str">
        <f>IF(C116="","",IF(C116=$D$392,IF(D116=$B$5,"WorkHome","WorkForeign"),IF(C116=$D$394,IF(D116=$B$5,"TravelWorkHome","TravelWorkForeign"),IF(C116=$D$393,IF(D116=$B$5,"NonWorkHome","NonWorkForeign"),IF(C116=$D$395,IF(D116=$B$5,"TravelHome","TravelForeign"))))))</f>
        <v/>
      </c>
      <c r="H116" s="4" t="str">
        <f t="shared" si="1"/>
        <v/>
      </c>
    </row>
    <row r="117" spans="1:14" x14ac:dyDescent="0.2">
      <c r="A117" s="40">
        <v>45759</v>
      </c>
      <c r="B117" s="40" t="s">
        <v>18</v>
      </c>
      <c r="C117" s="2"/>
      <c r="D117" s="2"/>
      <c r="E117" s="2"/>
      <c r="F117" s="2"/>
      <c r="G117" s="8" t="str">
        <f>IF(C117="","",IF(C117=$D$392,IF(D117=$B$5,"WorkHome","WorkForeign"),IF(C117=$D$394,IF(D117=$B$5,"TravelWorkHome","TravelWorkForeign"),IF(C117=$D$393,IF(D117=$B$5,"NonWorkHome","NonWorkForeign"),IF(C117=$D$395,IF(D117=$B$5,"TravelHome","TravelForeign"))))))</f>
        <v/>
      </c>
      <c r="H117" s="4" t="str">
        <f t="shared" si="1"/>
        <v/>
      </c>
    </row>
    <row r="118" spans="1:14" x14ac:dyDescent="0.2">
      <c r="A118" s="40">
        <v>45760</v>
      </c>
      <c r="B118" s="40" t="s">
        <v>19</v>
      </c>
      <c r="C118" s="2"/>
      <c r="D118" s="2"/>
      <c r="E118" s="2"/>
      <c r="F118" s="2"/>
      <c r="G118" s="8" t="str">
        <f>IF(C118="","",IF(C118=$D$392,IF(D118=$B$5,"WorkHome","WorkForeign"),IF(C118=$D$394,IF(D118=$B$5,"TravelWorkHome","TravelWorkForeign"),IF(C118=$D$393,IF(D118=$B$5,"NonWorkHome","NonWorkForeign"),IF(C118=$D$395,IF(D118=$B$5,"TravelHome","TravelForeign"))))))</f>
        <v/>
      </c>
      <c r="H118" s="4" t="str">
        <f t="shared" si="1"/>
        <v/>
      </c>
    </row>
    <row r="119" spans="1:14" x14ac:dyDescent="0.2">
      <c r="A119" s="40">
        <v>45761</v>
      </c>
      <c r="B119" s="40" t="s">
        <v>20</v>
      </c>
      <c r="C119" s="2"/>
      <c r="D119" s="2"/>
      <c r="E119" s="2"/>
      <c r="F119" s="2"/>
      <c r="G119" s="8" t="str">
        <f>IF(C119="","",IF(C119=$D$392,IF(D119=$B$5,"WorkHome","WorkForeign"),IF(C119=$D$394,IF(D119=$B$5,"TravelWorkHome","TravelWorkForeign"),IF(C119=$D$393,IF(D119=$B$5,"NonWorkHome","NonWorkForeign"),IF(C119=$D$395,IF(D119=$B$5,"TravelHome","TravelForeign"))))))</f>
        <v/>
      </c>
      <c r="H119" s="4" t="str">
        <f t="shared" si="1"/>
        <v/>
      </c>
    </row>
    <row r="120" spans="1:14" ht="13.5" thickBot="1" x14ac:dyDescent="0.25">
      <c r="A120" s="40">
        <v>45762</v>
      </c>
      <c r="B120" s="40" t="s">
        <v>21</v>
      </c>
      <c r="C120" s="2"/>
      <c r="D120" s="2"/>
      <c r="E120" s="2"/>
      <c r="F120" s="2"/>
      <c r="G120" s="8" t="str">
        <f>IF(C120="","",IF(C120=$D$392,IF(D120=$B$5,"WorkHome","WorkForeign"),IF(C120=$D$394,IF(D120=$B$5,"TravelWorkHome","TravelWorkForeign"),IF(C120=$D$393,IF(D120=$B$5,"NonWorkHome","NonWorkForeign"),IF(C120=$D$395,IF(D120=$B$5,"TravelHome","TravelForeign"))))))</f>
        <v/>
      </c>
      <c r="H120" s="4" t="str">
        <f t="shared" si="1"/>
        <v/>
      </c>
    </row>
    <row r="121" spans="1:14" ht="13.5" thickBot="1" x14ac:dyDescent="0.25">
      <c r="A121" s="40">
        <v>45763</v>
      </c>
      <c r="B121" s="40" t="s">
        <v>22</v>
      </c>
      <c r="C121" s="2"/>
      <c r="D121" s="2"/>
      <c r="E121" s="2"/>
      <c r="F121" s="2"/>
      <c r="G121" s="8" t="str">
        <f>IF(C121="","",IF(C121=$D$392,IF(D121=$B$5,"WorkHome","WorkForeign"),IF(C121=$D$394,IF(D121=$B$5,"TravelWorkHome","TravelWorkForeign"),IF(C121=$D$393,IF(D121=$B$5,"NonWorkHome","NonWorkForeign"),IF(C121=$D$395,IF(D121=$B$5,"TravelHome","TravelForeign"))))))</f>
        <v/>
      </c>
      <c r="H121" s="4" t="str">
        <f t="shared" si="1"/>
        <v/>
      </c>
      <c r="J121" s="86">
        <v>45748</v>
      </c>
      <c r="K121" s="87"/>
      <c r="L121" s="87"/>
      <c r="M121" s="87"/>
      <c r="N121" s="88"/>
    </row>
    <row r="122" spans="1:14" x14ac:dyDescent="0.2">
      <c r="A122" s="40">
        <v>45764</v>
      </c>
      <c r="B122" s="40" t="s">
        <v>23</v>
      </c>
      <c r="C122" s="2"/>
      <c r="D122" s="2"/>
      <c r="E122" s="2"/>
      <c r="F122" s="2"/>
      <c r="G122" s="8" t="str">
        <f>IF(C122="","",IF(C122=$D$392,IF(D122=$B$5,"WorkHome","WorkForeign"),IF(C122=$D$394,IF(D122=$B$5,"TravelWorkHome","TravelWorkForeign"),IF(C122=$D$393,IF(D122=$B$5,"NonWorkHome","NonWorkForeign"),IF(C122=$D$395,IF(D122=$B$5,"TravelHome","TravelForeign"))))))</f>
        <v/>
      </c>
      <c r="H122" s="4" t="str">
        <f t="shared" si="1"/>
        <v/>
      </c>
      <c r="J122" s="42"/>
      <c r="K122" s="43"/>
      <c r="L122" s="43" t="str">
        <f>IF($B$5="","Input Home",$B$5)</f>
        <v>Input Home</v>
      </c>
      <c r="M122" s="43" t="s">
        <v>25</v>
      </c>
      <c r="N122" s="44"/>
    </row>
    <row r="123" spans="1:14" x14ac:dyDescent="0.2">
      <c r="A123" s="40">
        <v>45765</v>
      </c>
      <c r="B123" s="40" t="s">
        <v>24</v>
      </c>
      <c r="C123" s="2"/>
      <c r="D123" s="2"/>
      <c r="E123" s="2"/>
      <c r="F123" s="2"/>
      <c r="G123" s="8" t="str">
        <f>IF(C123="","",IF(C123=$D$392,IF(D123=$B$5,"WorkHome","WorkForeign"),IF(C123=$D$394,IF(D123=$B$5,"TravelWorkHome","TravelWorkForeign"),IF(C123=$D$393,IF(D123=$B$5,"NonWorkHome","NonWorkForeign"),IF(C123=$D$395,IF(D123=$B$5,"TravelHome","TravelForeign"))))))</f>
        <v/>
      </c>
      <c r="H123" s="4" t="str">
        <f t="shared" si="1"/>
        <v/>
      </c>
      <c r="J123" s="45"/>
      <c r="K123" s="46" t="s">
        <v>26</v>
      </c>
      <c r="L123" s="46">
        <f>COUNTIF($G$106:$G$135,"WorkHome")</f>
        <v>0</v>
      </c>
      <c r="M123" s="46">
        <f>COUNTIF($G$106:$G$135,"WorkForeign")</f>
        <v>0</v>
      </c>
      <c r="N123" s="26"/>
    </row>
    <row r="124" spans="1:14" x14ac:dyDescent="0.2">
      <c r="A124" s="40">
        <v>45766</v>
      </c>
      <c r="B124" s="40" t="s">
        <v>18</v>
      </c>
      <c r="C124" s="2"/>
      <c r="D124" s="2"/>
      <c r="E124" s="2"/>
      <c r="F124" s="2"/>
      <c r="G124" s="8" t="str">
        <f>IF(C124="","",IF(C124=$D$392,IF(D124=$B$5,"WorkHome","WorkForeign"),IF(C124=$D$394,IF(D124=$B$5,"TravelWorkHome","TravelWorkForeign"),IF(C124=$D$393,IF(D124=$B$5,"NonWorkHome","NonWorkForeign"),IF(C124=$D$395,IF(D124=$B$5,"TravelHome","TravelForeign"))))))</f>
        <v/>
      </c>
      <c r="H124" s="4" t="str">
        <f t="shared" si="1"/>
        <v/>
      </c>
      <c r="J124" s="45"/>
      <c r="K124" s="46" t="s">
        <v>27</v>
      </c>
      <c r="L124" s="46">
        <f>COUNTIF($G$106:$G$135,"NonWorkHome")</f>
        <v>0</v>
      </c>
      <c r="M124" s="46">
        <f>COUNTIF($G$106:$G$135,"NonWorkForeign")</f>
        <v>0</v>
      </c>
      <c r="N124" s="26"/>
    </row>
    <row r="125" spans="1:14" x14ac:dyDescent="0.2">
      <c r="A125" s="40">
        <v>45767</v>
      </c>
      <c r="B125" s="40" t="s">
        <v>19</v>
      </c>
      <c r="C125" s="2"/>
      <c r="D125" s="2"/>
      <c r="E125" s="2"/>
      <c r="F125" s="2"/>
      <c r="G125" s="8" t="str">
        <f>IF(C125="","",IF(C125=$D$392,IF(D125=$B$5,"WorkHome","WorkForeign"),IF(C125=$D$394,IF(D125=$B$5,"TravelWorkHome","TravelWorkForeign"),IF(C125=$D$393,IF(D125=$B$5,"NonWorkHome","NonWorkForeign"),IF(C125=$D$395,IF(D125=$B$5,"TravelHome","TravelForeign"))))))</f>
        <v/>
      </c>
      <c r="H125" s="4" t="str">
        <f t="shared" si="1"/>
        <v/>
      </c>
      <c r="J125" s="45"/>
      <c r="K125" s="46" t="s">
        <v>28</v>
      </c>
      <c r="L125" s="46">
        <f>COUNTIF($G$106:$G$135,"TravelWorkHome")</f>
        <v>0</v>
      </c>
      <c r="M125" s="46">
        <f>COUNTIF($G$106:$G$135,"TravelWorkForeign")</f>
        <v>0</v>
      </c>
      <c r="N125" s="26"/>
    </row>
    <row r="126" spans="1:14" ht="13.5" thickBot="1" x14ac:dyDescent="0.25">
      <c r="A126" s="40">
        <v>45768</v>
      </c>
      <c r="B126" s="40" t="s">
        <v>20</v>
      </c>
      <c r="C126" s="2"/>
      <c r="D126" s="2"/>
      <c r="E126" s="2"/>
      <c r="F126" s="2"/>
      <c r="G126" s="8" t="str">
        <f>IF(C126="","",IF(C126=$D$392,IF(D126=$B$5,"WorkHome","WorkForeign"),IF(C126=$D$394,IF(D126=$B$5,"TravelWorkHome","TravelWorkForeign"),IF(C126=$D$393,IF(D126=$B$5,"NonWorkHome","NonWorkForeign"),IF(C126=$D$395,IF(D126=$B$5,"TravelHome","TravelForeign"))))))</f>
        <v/>
      </c>
      <c r="H126" s="4" t="str">
        <f t="shared" si="1"/>
        <v/>
      </c>
      <c r="J126" s="47"/>
      <c r="K126" s="48" t="s">
        <v>29</v>
      </c>
      <c r="L126" s="48">
        <f>COUNTIF($G$106:$G$135,"TravelHome")</f>
        <v>0</v>
      </c>
      <c r="M126" s="48">
        <f>COUNTIF($G$106:$G$135,"TravelForeign")</f>
        <v>0</v>
      </c>
      <c r="N126" s="49"/>
    </row>
    <row r="127" spans="1:14" ht="13.5" thickBot="1" x14ac:dyDescent="0.25">
      <c r="A127" s="40">
        <v>45769</v>
      </c>
      <c r="B127" s="40" t="s">
        <v>21</v>
      </c>
      <c r="C127" s="2"/>
      <c r="D127" s="2"/>
      <c r="E127" s="2"/>
      <c r="F127" s="2"/>
      <c r="G127" s="8" t="str">
        <f>IF(C127="","",IF(C127=$D$392,IF(D127=$B$5,"WorkHome","WorkForeign"),IF(C127=$D$394,IF(D127=$B$5,"TravelWorkHome","TravelWorkForeign"),IF(C127=$D$393,IF(D127=$B$5,"NonWorkHome","NonWorkForeign"),IF(C127=$D$395,IF(D127=$B$5,"TravelHome","TravelForeign"))))))</f>
        <v/>
      </c>
      <c r="H127" s="4" t="str">
        <f t="shared" si="1"/>
        <v/>
      </c>
      <c r="J127" s="50"/>
      <c r="K127" s="51" t="s">
        <v>30</v>
      </c>
      <c r="L127" s="51">
        <f>SUM(L123:L126)</f>
        <v>0</v>
      </c>
      <c r="M127" s="52">
        <f>SUM(M123:M126)</f>
        <v>0</v>
      </c>
      <c r="N127" s="53">
        <f>SUM(L127:M127)</f>
        <v>0</v>
      </c>
    </row>
    <row r="128" spans="1:14" x14ac:dyDescent="0.2">
      <c r="A128" s="40">
        <v>45770</v>
      </c>
      <c r="B128" s="40" t="s">
        <v>22</v>
      </c>
      <c r="C128" s="2"/>
      <c r="D128" s="2"/>
      <c r="E128" s="2"/>
      <c r="F128" s="2"/>
      <c r="G128" s="8" t="str">
        <f>IF(C128="","",IF(C128=$D$392,IF(D128=$B$5,"WorkHome","WorkForeign"),IF(C128=$D$394,IF(D128=$B$5,"TravelWorkHome","TravelWorkForeign"),IF(C128=$D$393,IF(D128=$B$5,"NonWorkHome","NonWorkForeign"),IF(C128=$D$395,IF(D128=$B$5,"TravelHome","TravelForeign"))))))</f>
        <v/>
      </c>
      <c r="H128" s="4" t="str">
        <f t="shared" si="1"/>
        <v/>
      </c>
    </row>
    <row r="129" spans="1:8" x14ac:dyDescent="0.2">
      <c r="A129" s="40">
        <v>45771</v>
      </c>
      <c r="B129" s="40" t="s">
        <v>23</v>
      </c>
      <c r="C129" s="2"/>
      <c r="D129" s="2"/>
      <c r="E129" s="2"/>
      <c r="F129" s="2"/>
      <c r="G129" s="8" t="str">
        <f>IF(C129="","",IF(C129=$D$392,IF(D129=$B$5,"WorkHome","WorkForeign"),IF(C129=$D$394,IF(D129=$B$5,"TravelWorkHome","TravelWorkForeign"),IF(C129=$D$393,IF(D129=$B$5,"NonWorkHome","NonWorkForeign"),IF(C129=$D$395,IF(D129=$B$5,"TravelHome","TravelForeign"))))))</f>
        <v/>
      </c>
      <c r="H129" s="4" t="str">
        <f t="shared" si="1"/>
        <v/>
      </c>
    </row>
    <row r="130" spans="1:8" x14ac:dyDescent="0.2">
      <c r="A130" s="40">
        <v>45772</v>
      </c>
      <c r="B130" s="40" t="s">
        <v>24</v>
      </c>
      <c r="C130" s="2"/>
      <c r="D130" s="2"/>
      <c r="E130" s="2"/>
      <c r="F130" s="2"/>
      <c r="G130" s="8" t="str">
        <f>IF(C130="","",IF(C130=$D$392,IF(D130=$B$5,"WorkHome","WorkForeign"),IF(C130=$D$394,IF(D130=$B$5,"TravelWorkHome","TravelWorkForeign"),IF(C130=$D$393,IF(D130=$B$5,"NonWorkHome","NonWorkForeign"),IF(C130=$D$395,IF(D130=$B$5,"TravelHome","TravelForeign"))))))</f>
        <v/>
      </c>
      <c r="H130" s="4" t="str">
        <f t="shared" si="1"/>
        <v/>
      </c>
    </row>
    <row r="131" spans="1:8" x14ac:dyDescent="0.2">
      <c r="A131" s="40">
        <v>45773</v>
      </c>
      <c r="B131" s="40" t="s">
        <v>18</v>
      </c>
      <c r="C131" s="2"/>
      <c r="D131" s="2"/>
      <c r="E131" s="2"/>
      <c r="F131" s="2"/>
      <c r="G131" s="8" t="str">
        <f>IF(C131="","",IF(C131=$D$392,IF(D131=$B$5,"WorkHome","WorkForeign"),IF(C131=$D$394,IF(D131=$B$5,"TravelWorkHome","TravelWorkForeign"),IF(C131=$D$393,IF(D131=$B$5,"NonWorkHome","NonWorkForeign"),IF(C131=$D$395,IF(D131=$B$5,"TravelHome","TravelForeign"))))))</f>
        <v/>
      </c>
      <c r="H131" s="4" t="str">
        <f t="shared" si="1"/>
        <v/>
      </c>
    </row>
    <row r="132" spans="1:8" x14ac:dyDescent="0.2">
      <c r="A132" s="40">
        <v>45774</v>
      </c>
      <c r="B132" s="40" t="s">
        <v>19</v>
      </c>
      <c r="C132" s="2"/>
      <c r="D132" s="2"/>
      <c r="E132" s="2"/>
      <c r="F132" s="2"/>
      <c r="G132" s="8" t="str">
        <f>IF(C132="","",IF(C132=$D$392,IF(D132=$B$5,"WorkHome","WorkForeign"),IF(C132=$D$394,IF(D132=$B$5,"TravelWorkHome","TravelWorkForeign"),IF(C132=$D$393,IF(D132=$B$5,"NonWorkHome","NonWorkForeign"),IF(C132=$D$395,IF(D132=$B$5,"TravelHome","TravelForeign"))))))</f>
        <v/>
      </c>
      <c r="H132" s="4" t="str">
        <f t="shared" si="1"/>
        <v/>
      </c>
    </row>
    <row r="133" spans="1:8" x14ac:dyDescent="0.2">
      <c r="A133" s="40">
        <v>45775</v>
      </c>
      <c r="B133" s="40" t="s">
        <v>20</v>
      </c>
      <c r="C133" s="2"/>
      <c r="D133" s="2"/>
      <c r="E133" s="2"/>
      <c r="F133" s="2"/>
      <c r="G133" s="8" t="str">
        <f>IF(C133="","",IF(C133=$D$392,IF(D133=$B$5,"WorkHome","WorkForeign"),IF(C133=$D$394,IF(D133=$B$5,"TravelWorkHome","TravelWorkForeign"),IF(C133=$D$393,IF(D133=$B$5,"NonWorkHome","NonWorkForeign"),IF(C133=$D$395,IF(D133=$B$5,"TravelHome","TravelForeign"))))))</f>
        <v/>
      </c>
      <c r="H133" s="4" t="str">
        <f t="shared" si="1"/>
        <v/>
      </c>
    </row>
    <row r="134" spans="1:8" x14ac:dyDescent="0.2">
      <c r="A134" s="40">
        <v>45776</v>
      </c>
      <c r="B134" s="40" t="s">
        <v>21</v>
      </c>
      <c r="C134" s="2"/>
      <c r="D134" s="2"/>
      <c r="E134" s="2"/>
      <c r="F134" s="2"/>
      <c r="G134" s="8" t="str">
        <f>IF(C134="","",IF(C134=$D$392,IF(D134=$B$5,"WorkHome","WorkForeign"),IF(C134=$D$394,IF(D134=$B$5,"TravelWorkHome","TravelWorkForeign"),IF(C134=$D$393,IF(D134=$B$5,"NonWorkHome","NonWorkForeign"),IF(C134=$D$395,IF(D134=$B$5,"TravelHome","TravelForeign"))))))</f>
        <v/>
      </c>
      <c r="H134" s="4" t="str">
        <f t="shared" si="1"/>
        <v/>
      </c>
    </row>
    <row r="135" spans="1:8" x14ac:dyDescent="0.2">
      <c r="A135" s="40">
        <v>45777</v>
      </c>
      <c r="B135" s="40" t="s">
        <v>22</v>
      </c>
      <c r="C135" s="2"/>
      <c r="D135" s="2"/>
      <c r="E135" s="2"/>
      <c r="F135" s="2"/>
      <c r="G135" s="8" t="str">
        <f>IF(C135="","",IF(C135=$D$392,IF(D135=$B$5,"WorkHome","WorkForeign"),IF(C135=$D$394,IF(D135=$B$5,"TravelWorkHome","TravelWorkForeign"),IF(C135=$D$393,IF(D135=$B$5,"NonWorkHome","NonWorkForeign"),IF(C135=$D$395,IF(D135=$B$5,"TravelHome","TravelForeign"))))))</f>
        <v/>
      </c>
      <c r="H135" s="4" t="str">
        <f t="shared" si="1"/>
        <v/>
      </c>
    </row>
    <row r="136" spans="1:8" ht="18" x14ac:dyDescent="0.25">
      <c r="A136" s="37" t="s">
        <v>34</v>
      </c>
      <c r="B136" s="38"/>
      <c r="C136" s="11"/>
      <c r="D136" s="11"/>
      <c r="E136" s="11"/>
      <c r="F136" s="11"/>
      <c r="G136" s="8" t="str">
        <f>IF(C136="","",IF(C136=$D$392,IF(D136=$B$5,"WorkHome","WorkForeign"),IF(C136=$D$394,IF(D136=$B$5,"TravelWorkHome","TravelWorkForeign"),IF(C136=$D$393,IF(D136=$B$5,"NonWorkHome","NonWorkForeign"),IF(C136=$D$395,IF(D136=$B$5,"TravelHome","TravelForeign"))))))</f>
        <v/>
      </c>
      <c r="H136" s="4" t="str">
        <f t="shared" si="1"/>
        <v/>
      </c>
    </row>
    <row r="137" spans="1:8" x14ac:dyDescent="0.2">
      <c r="A137" s="40">
        <v>45778</v>
      </c>
      <c r="B137" s="40" t="s">
        <v>23</v>
      </c>
      <c r="C137" s="2"/>
      <c r="D137" s="2"/>
      <c r="E137" s="2"/>
      <c r="F137" s="2"/>
      <c r="G137" s="8" t="str">
        <f>IF(C137="","",IF(C137=$D$392,IF(D137=$B$5,"WorkHome","WorkForeign"),IF(C137=$D$394,IF(D137=$B$5,"TravelWorkHome","TravelWorkForeign"),IF(C137=$D$393,IF(D137=$B$5,"NonWorkHome","NonWorkForeign"),IF(C137=$D$395,IF(D137=$B$5,"TravelHome","TravelForeign"))))))</f>
        <v/>
      </c>
      <c r="H137" s="4" t="str">
        <f t="shared" si="1"/>
        <v/>
      </c>
    </row>
    <row r="138" spans="1:8" x14ac:dyDescent="0.2">
      <c r="A138" s="40">
        <v>45779</v>
      </c>
      <c r="B138" s="40" t="s">
        <v>24</v>
      </c>
      <c r="C138" s="2"/>
      <c r="D138" s="2"/>
      <c r="E138" s="2"/>
      <c r="F138" s="2"/>
      <c r="G138" s="8" t="str">
        <f>IF(C138="","",IF(C138=$D$392,IF(D138=$B$5,"WorkHome","WorkForeign"),IF(C138=$D$394,IF(D138=$B$5,"TravelWorkHome","TravelWorkForeign"),IF(C138=$D$393,IF(D138=$B$5,"NonWorkHome","NonWorkForeign"),IF(C138=$D$395,IF(D138=$B$5,"TravelHome","TravelForeign"))))))</f>
        <v/>
      </c>
      <c r="H138" s="4" t="str">
        <f t="shared" si="1"/>
        <v/>
      </c>
    </row>
    <row r="139" spans="1:8" x14ac:dyDescent="0.2">
      <c r="A139" s="40">
        <v>45780</v>
      </c>
      <c r="B139" s="40" t="s">
        <v>18</v>
      </c>
      <c r="C139" s="2"/>
      <c r="D139" s="2"/>
      <c r="E139" s="2"/>
      <c r="F139" s="2"/>
      <c r="G139" s="8" t="str">
        <f>IF(C139="","",IF(C139=$D$392,IF(D139=$B$5,"WorkHome","WorkForeign"),IF(C139=$D$394,IF(D139=$B$5,"TravelWorkHome","TravelWorkForeign"),IF(C139=$D$393,IF(D139=$B$5,"NonWorkHome","NonWorkForeign"),IF(C139=$D$395,IF(D139=$B$5,"TravelHome","TravelForeign"))))))</f>
        <v/>
      </c>
      <c r="H139" s="4" t="str">
        <f t="shared" si="1"/>
        <v/>
      </c>
    </row>
    <row r="140" spans="1:8" x14ac:dyDescent="0.2">
      <c r="A140" s="40">
        <v>45781</v>
      </c>
      <c r="B140" s="40" t="s">
        <v>19</v>
      </c>
      <c r="C140" s="2"/>
      <c r="D140" s="2"/>
      <c r="E140" s="2"/>
      <c r="F140" s="2"/>
      <c r="G140" s="8" t="str">
        <f>IF(C140="","",IF(C140=$D$392,IF(D140=$B$5,"WorkHome","WorkForeign"),IF(C140=$D$394,IF(D140=$B$5,"TravelWorkHome","TravelWorkForeign"),IF(C140=$D$393,IF(D140=$B$5,"NonWorkHome","NonWorkForeign"),IF(C140=$D$395,IF(D140=$B$5,"TravelHome","TravelForeign"))))))</f>
        <v/>
      </c>
      <c r="H140" s="4" t="str">
        <f t="shared" ref="H140:H203" si="2">IF(D140="","",IF(D140=$B$5,$B$5,IF(D140=$B$6,$B$6,IF(D140=$B$7,$B$7,"Other"))))</f>
        <v/>
      </c>
    </row>
    <row r="141" spans="1:8" x14ac:dyDescent="0.2">
      <c r="A141" s="40">
        <v>45782</v>
      </c>
      <c r="B141" s="40" t="s">
        <v>20</v>
      </c>
      <c r="C141" s="2"/>
      <c r="D141" s="2"/>
      <c r="E141" s="2"/>
      <c r="F141" s="2"/>
      <c r="G141" s="8" t="str">
        <f>IF(C141="","",IF(C141=$D$392,IF(D141=$B$5,"WorkHome","WorkForeign"),IF(C141=$D$394,IF(D141=$B$5,"TravelWorkHome","TravelWorkForeign"),IF(C141=$D$393,IF(D141=$B$5,"NonWorkHome","NonWorkForeign"),IF(C141=$D$395,IF(D141=$B$5,"TravelHome","TravelForeign"))))))</f>
        <v/>
      </c>
      <c r="H141" s="4" t="str">
        <f t="shared" si="2"/>
        <v/>
      </c>
    </row>
    <row r="142" spans="1:8" x14ac:dyDescent="0.2">
      <c r="A142" s="40">
        <v>45783</v>
      </c>
      <c r="B142" s="40" t="s">
        <v>21</v>
      </c>
      <c r="C142" s="2"/>
      <c r="D142" s="2"/>
      <c r="E142" s="2"/>
      <c r="F142" s="2"/>
      <c r="G142" s="8" t="str">
        <f>IF(C142="","",IF(C142=$D$392,IF(D142=$B$5,"WorkHome","WorkForeign"),IF(C142=$D$394,IF(D142=$B$5,"TravelWorkHome","TravelWorkForeign"),IF(C142=$D$393,IF(D142=$B$5,"NonWorkHome","NonWorkForeign"),IF(C142=$D$395,IF(D142=$B$5,"TravelHome","TravelForeign"))))))</f>
        <v/>
      </c>
      <c r="H142" s="4" t="str">
        <f t="shared" si="2"/>
        <v/>
      </c>
    </row>
    <row r="143" spans="1:8" x14ac:dyDescent="0.2">
      <c r="A143" s="40">
        <v>45784</v>
      </c>
      <c r="B143" s="40" t="s">
        <v>22</v>
      </c>
      <c r="C143" s="2"/>
      <c r="D143" s="2"/>
      <c r="E143" s="2"/>
      <c r="F143" s="2"/>
      <c r="G143" s="8" t="str">
        <f>IF(C143="","",IF(C143=$D$392,IF(D143=$B$5,"WorkHome","WorkForeign"),IF(C143=$D$394,IF(D143=$B$5,"TravelWorkHome","TravelWorkForeign"),IF(C143=$D$393,IF(D143=$B$5,"NonWorkHome","NonWorkForeign"),IF(C143=$D$395,IF(D143=$B$5,"TravelHome","TravelForeign"))))))</f>
        <v/>
      </c>
      <c r="H143" s="4" t="str">
        <f t="shared" si="2"/>
        <v/>
      </c>
    </row>
    <row r="144" spans="1:8" x14ac:dyDescent="0.2">
      <c r="A144" s="40">
        <v>45785</v>
      </c>
      <c r="B144" s="40" t="s">
        <v>23</v>
      </c>
      <c r="C144" s="2"/>
      <c r="D144" s="2"/>
      <c r="E144" s="2"/>
      <c r="F144" s="2"/>
      <c r="G144" s="8" t="str">
        <f>IF(C144="","",IF(C144=$D$392,IF(D144=$B$5,"WorkHome","WorkForeign"),IF(C144=$D$394,IF(D144=$B$5,"TravelWorkHome","TravelWorkForeign"),IF(C144=$D$393,IF(D144=$B$5,"NonWorkHome","NonWorkForeign"),IF(C144=$D$395,IF(D144=$B$5,"TravelHome","TravelForeign"))))))</f>
        <v/>
      </c>
      <c r="H144" s="4" t="str">
        <f t="shared" si="2"/>
        <v/>
      </c>
    </row>
    <row r="145" spans="1:14" x14ac:dyDescent="0.2">
      <c r="A145" s="40">
        <v>45786</v>
      </c>
      <c r="B145" s="40" t="s">
        <v>24</v>
      </c>
      <c r="C145" s="2"/>
      <c r="D145" s="2"/>
      <c r="E145" s="2"/>
      <c r="F145" s="2"/>
      <c r="G145" s="8" t="str">
        <f>IF(C145="","",IF(C145=$D$392,IF(D145=$B$5,"WorkHome","WorkForeign"),IF(C145=$D$394,IF(D145=$B$5,"TravelWorkHome","TravelWorkForeign"),IF(C145=$D$393,IF(D145=$B$5,"NonWorkHome","NonWorkForeign"),IF(C145=$D$395,IF(D145=$B$5,"TravelHome","TravelForeign"))))))</f>
        <v/>
      </c>
      <c r="H145" s="4" t="str">
        <f t="shared" si="2"/>
        <v/>
      </c>
    </row>
    <row r="146" spans="1:14" x14ac:dyDescent="0.2">
      <c r="A146" s="40">
        <v>45787</v>
      </c>
      <c r="B146" s="40" t="s">
        <v>18</v>
      </c>
      <c r="C146" s="2"/>
      <c r="D146" s="2"/>
      <c r="E146" s="2"/>
      <c r="F146" s="2"/>
      <c r="G146" s="8" t="str">
        <f>IF(C146="","",IF(C146=$D$392,IF(D146=$B$5,"WorkHome","WorkForeign"),IF(C146=$D$394,IF(D146=$B$5,"TravelWorkHome","TravelWorkForeign"),IF(C146=$D$393,IF(D146=$B$5,"NonWorkHome","NonWorkForeign"),IF(C146=$D$395,IF(D146=$B$5,"TravelHome","TravelForeign"))))))</f>
        <v/>
      </c>
      <c r="H146" s="4" t="str">
        <f t="shared" si="2"/>
        <v/>
      </c>
    </row>
    <row r="147" spans="1:14" x14ac:dyDescent="0.2">
      <c r="A147" s="40">
        <v>45788</v>
      </c>
      <c r="B147" s="40" t="s">
        <v>19</v>
      </c>
      <c r="C147" s="2"/>
      <c r="D147" s="2"/>
      <c r="E147" s="2"/>
      <c r="F147" s="2"/>
      <c r="G147" s="8" t="str">
        <f>IF(C147="","",IF(C147=$D$392,IF(D147=$B$5,"WorkHome","WorkForeign"),IF(C147=$D$394,IF(D147=$B$5,"TravelWorkHome","TravelWorkForeign"),IF(C147=$D$393,IF(D147=$B$5,"NonWorkHome","NonWorkForeign"),IF(C147=$D$395,IF(D147=$B$5,"TravelHome","TravelForeign"))))))</f>
        <v/>
      </c>
      <c r="H147" s="4" t="str">
        <f t="shared" si="2"/>
        <v/>
      </c>
    </row>
    <row r="148" spans="1:14" x14ac:dyDescent="0.2">
      <c r="A148" s="40">
        <v>45789</v>
      </c>
      <c r="B148" s="40" t="s">
        <v>20</v>
      </c>
      <c r="C148" s="2"/>
      <c r="D148" s="2"/>
      <c r="E148" s="2"/>
      <c r="F148" s="2"/>
      <c r="G148" s="8" t="str">
        <f>IF(C148="","",IF(C148=$D$392,IF(D148=$B$5,"WorkHome","WorkForeign"),IF(C148=$D$394,IF(D148=$B$5,"TravelWorkHome","TravelWorkForeign"),IF(C148=$D$393,IF(D148=$B$5,"NonWorkHome","NonWorkForeign"),IF(C148=$D$395,IF(D148=$B$5,"TravelHome","TravelForeign"))))))</f>
        <v/>
      </c>
      <c r="H148" s="4" t="str">
        <f t="shared" si="2"/>
        <v/>
      </c>
    </row>
    <row r="149" spans="1:14" x14ac:dyDescent="0.2">
      <c r="A149" s="40">
        <v>45790</v>
      </c>
      <c r="B149" s="40" t="s">
        <v>21</v>
      </c>
      <c r="C149" s="2"/>
      <c r="D149" s="2"/>
      <c r="E149" s="2"/>
      <c r="F149" s="2"/>
      <c r="G149" s="8" t="str">
        <f>IF(C149="","",IF(C149=$D$392,IF(D149=$B$5,"WorkHome","WorkForeign"),IF(C149=$D$394,IF(D149=$B$5,"TravelWorkHome","TravelWorkForeign"),IF(C149=$D$393,IF(D149=$B$5,"NonWorkHome","NonWorkForeign"),IF(C149=$D$395,IF(D149=$B$5,"TravelHome","TravelForeign"))))))</f>
        <v/>
      </c>
      <c r="H149" s="4" t="str">
        <f t="shared" si="2"/>
        <v/>
      </c>
    </row>
    <row r="150" spans="1:14" x14ac:dyDescent="0.2">
      <c r="A150" s="40">
        <v>45791</v>
      </c>
      <c r="B150" s="40" t="s">
        <v>22</v>
      </c>
      <c r="C150" s="2"/>
      <c r="D150" s="2"/>
      <c r="E150" s="2"/>
      <c r="F150" s="2"/>
      <c r="G150" s="8" t="str">
        <f>IF(C150="","",IF(C150=$D$392,IF(D150=$B$5,"WorkHome","WorkForeign"),IF(C150=$D$394,IF(D150=$B$5,"TravelWorkHome","TravelWorkForeign"),IF(C150=$D$393,IF(D150=$B$5,"NonWorkHome","NonWorkForeign"),IF(C150=$D$395,IF(D150=$B$5,"TravelHome","TravelForeign"))))))</f>
        <v/>
      </c>
      <c r="H150" s="4" t="str">
        <f t="shared" si="2"/>
        <v/>
      </c>
    </row>
    <row r="151" spans="1:14" x14ac:dyDescent="0.2">
      <c r="A151" s="40">
        <v>45792</v>
      </c>
      <c r="B151" s="40" t="s">
        <v>23</v>
      </c>
      <c r="C151" s="2"/>
      <c r="D151" s="2"/>
      <c r="E151" s="2"/>
      <c r="F151" s="2"/>
      <c r="G151" s="8" t="str">
        <f>IF(C151="","",IF(C151=$D$392,IF(D151=$B$5,"WorkHome","WorkForeign"),IF(C151=$D$394,IF(D151=$B$5,"TravelWorkHome","TravelWorkForeign"),IF(C151=$D$393,IF(D151=$B$5,"NonWorkHome","NonWorkForeign"),IF(C151=$D$395,IF(D151=$B$5,"TravelHome","TravelForeign"))))))</f>
        <v/>
      </c>
      <c r="H151" s="4" t="str">
        <f t="shared" si="2"/>
        <v/>
      </c>
    </row>
    <row r="152" spans="1:14" ht="13.5" thickBot="1" x14ac:dyDescent="0.25">
      <c r="A152" s="40">
        <v>45793</v>
      </c>
      <c r="B152" s="40" t="s">
        <v>24</v>
      </c>
      <c r="C152" s="2"/>
      <c r="D152" s="2"/>
      <c r="E152" s="2"/>
      <c r="F152" s="2"/>
      <c r="G152" s="8" t="str">
        <f>IF(C152="","",IF(C152=$D$392,IF(D152=$B$5,"WorkHome","WorkForeign"),IF(C152=$D$394,IF(D152=$B$5,"TravelWorkHome","TravelWorkForeign"),IF(C152=$D$393,IF(D152=$B$5,"NonWorkHome","NonWorkForeign"),IF(C152=$D$395,IF(D152=$B$5,"TravelHome","TravelForeign"))))))</f>
        <v/>
      </c>
      <c r="H152" s="4" t="str">
        <f t="shared" si="2"/>
        <v/>
      </c>
    </row>
    <row r="153" spans="1:14" ht="13.5" thickBot="1" x14ac:dyDescent="0.25">
      <c r="A153" s="40">
        <v>45794</v>
      </c>
      <c r="B153" s="40" t="s">
        <v>18</v>
      </c>
      <c r="C153" s="2"/>
      <c r="D153" s="2"/>
      <c r="E153" s="2"/>
      <c r="F153" s="2"/>
      <c r="G153" s="8" t="str">
        <f>IF(C153="","",IF(C153=$D$392,IF(D153=$B$5,"WorkHome","WorkForeign"),IF(C153=$D$394,IF(D153=$B$5,"TravelWorkHome","TravelWorkForeign"),IF(C153=$D$393,IF(D153=$B$5,"NonWorkHome","NonWorkForeign"),IF(C153=$D$395,IF(D153=$B$5,"TravelHome","TravelForeign"))))))</f>
        <v/>
      </c>
      <c r="H153" s="4" t="str">
        <f t="shared" si="2"/>
        <v/>
      </c>
      <c r="J153" s="86">
        <v>45778</v>
      </c>
      <c r="K153" s="87"/>
      <c r="L153" s="87"/>
      <c r="M153" s="87"/>
      <c r="N153" s="88"/>
    </row>
    <row r="154" spans="1:14" x14ac:dyDescent="0.2">
      <c r="A154" s="40">
        <v>45795</v>
      </c>
      <c r="B154" s="40" t="s">
        <v>19</v>
      </c>
      <c r="C154" s="2"/>
      <c r="D154" s="2"/>
      <c r="E154" s="2"/>
      <c r="F154" s="2"/>
      <c r="G154" s="8" t="str">
        <f>IF(C154="","",IF(C154=$D$392,IF(D154=$B$5,"WorkHome","WorkForeign"),IF(C154=$D$394,IF(D154=$B$5,"TravelWorkHome","TravelWorkForeign"),IF(C154=$D$393,IF(D154=$B$5,"NonWorkHome","NonWorkForeign"),IF(C154=$D$395,IF(D154=$B$5,"TravelHome","TravelForeign"))))))</f>
        <v/>
      </c>
      <c r="H154" s="4" t="str">
        <f t="shared" si="2"/>
        <v/>
      </c>
      <c r="J154" s="42"/>
      <c r="K154" s="43"/>
      <c r="L154" s="43" t="str">
        <f>IF($B$5="","Input Home",$B$5)</f>
        <v>Input Home</v>
      </c>
      <c r="M154" s="43" t="s">
        <v>25</v>
      </c>
      <c r="N154" s="44"/>
    </row>
    <row r="155" spans="1:14" x14ac:dyDescent="0.2">
      <c r="A155" s="40">
        <v>45796</v>
      </c>
      <c r="B155" s="40" t="s">
        <v>20</v>
      </c>
      <c r="C155" s="2"/>
      <c r="D155" s="2"/>
      <c r="E155" s="2"/>
      <c r="F155" s="2"/>
      <c r="G155" s="8" t="str">
        <f>IF(C155="","",IF(C155=$D$392,IF(D155=$B$5,"WorkHome","WorkForeign"),IF(C155=$D$394,IF(D155=$B$5,"TravelWorkHome","TravelWorkForeign"),IF(C155=$D$393,IF(D155=$B$5,"NonWorkHome","NonWorkForeign"),IF(C155=$D$395,IF(D155=$B$5,"TravelHome","TravelForeign"))))))</f>
        <v/>
      </c>
      <c r="H155" s="4" t="str">
        <f t="shared" si="2"/>
        <v/>
      </c>
      <c r="J155" s="45"/>
      <c r="K155" s="46" t="s">
        <v>26</v>
      </c>
      <c r="L155" s="46">
        <f>COUNTIF($G$137:$G$167,"WorkHome")</f>
        <v>0</v>
      </c>
      <c r="M155" s="46">
        <f>COUNTIF($G$137:$G$167,"WorkForeign")</f>
        <v>0</v>
      </c>
      <c r="N155" s="26"/>
    </row>
    <row r="156" spans="1:14" x14ac:dyDescent="0.2">
      <c r="A156" s="40">
        <v>45797</v>
      </c>
      <c r="B156" s="40" t="s">
        <v>21</v>
      </c>
      <c r="C156" s="2"/>
      <c r="D156" s="2"/>
      <c r="E156" s="2"/>
      <c r="F156" s="2"/>
      <c r="G156" s="8" t="str">
        <f>IF(C156="","",IF(C156=$D$392,IF(D156=$B$5,"WorkHome","WorkForeign"),IF(C156=$D$394,IF(D156=$B$5,"TravelWorkHome","TravelWorkForeign"),IF(C156=$D$393,IF(D156=$B$5,"NonWorkHome","NonWorkForeign"),IF(C156=$D$395,IF(D156=$B$5,"TravelHome","TravelForeign"))))))</f>
        <v/>
      </c>
      <c r="H156" s="4" t="str">
        <f t="shared" si="2"/>
        <v/>
      </c>
      <c r="J156" s="45"/>
      <c r="K156" s="46" t="s">
        <v>27</v>
      </c>
      <c r="L156" s="46">
        <f>COUNTIF($G$137:$G$167,"NonWorkHome")</f>
        <v>0</v>
      </c>
      <c r="M156" s="46">
        <f>COUNTIF($G$137:$G$167,"NonWorkForeign")</f>
        <v>0</v>
      </c>
      <c r="N156" s="26"/>
    </row>
    <row r="157" spans="1:14" x14ac:dyDescent="0.2">
      <c r="A157" s="40">
        <v>45798</v>
      </c>
      <c r="B157" s="40" t="s">
        <v>22</v>
      </c>
      <c r="C157" s="2"/>
      <c r="D157" s="2"/>
      <c r="E157" s="2"/>
      <c r="F157" s="2"/>
      <c r="G157" s="8" t="str">
        <f>IF(C157="","",IF(C157=$D$392,IF(D157=$B$5,"WorkHome","WorkForeign"),IF(C157=$D$394,IF(D157=$B$5,"TravelWorkHome","TravelWorkForeign"),IF(C157=$D$393,IF(D157=$B$5,"NonWorkHome","NonWorkForeign"),IF(C157=$D$395,IF(D157=$B$5,"TravelHome","TravelForeign"))))))</f>
        <v/>
      </c>
      <c r="H157" s="4" t="str">
        <f t="shared" si="2"/>
        <v/>
      </c>
      <c r="J157" s="45"/>
      <c r="K157" s="46" t="s">
        <v>28</v>
      </c>
      <c r="L157" s="46">
        <f>COUNTIF($G$137:$G$167,"TravelWorkHome")</f>
        <v>0</v>
      </c>
      <c r="M157" s="46">
        <f>COUNTIF($G$137:$G$167,"TravelWorkForeign")</f>
        <v>0</v>
      </c>
      <c r="N157" s="26"/>
    </row>
    <row r="158" spans="1:14" ht="13.5" thickBot="1" x14ac:dyDescent="0.25">
      <c r="A158" s="40">
        <v>45799</v>
      </c>
      <c r="B158" s="40" t="s">
        <v>23</v>
      </c>
      <c r="C158" s="2"/>
      <c r="D158" s="2"/>
      <c r="E158" s="2"/>
      <c r="F158" s="2"/>
      <c r="G158" s="8" t="str">
        <f>IF(C158="","",IF(C158=$D$392,IF(D158=$B$5,"WorkHome","WorkForeign"),IF(C158=$D$394,IF(D158=$B$5,"TravelWorkHome","TravelWorkForeign"),IF(C158=$D$393,IF(D158=$B$5,"NonWorkHome","NonWorkForeign"),IF(C158=$D$395,IF(D158=$B$5,"TravelHome","TravelForeign"))))))</f>
        <v/>
      </c>
      <c r="H158" s="4" t="str">
        <f t="shared" si="2"/>
        <v/>
      </c>
      <c r="J158" s="47"/>
      <c r="K158" s="48" t="s">
        <v>29</v>
      </c>
      <c r="L158" s="48">
        <f>COUNTIF($G$137:$G$167,"TravelHome")</f>
        <v>0</v>
      </c>
      <c r="M158" s="48">
        <f>COUNTIF($G$137:$G$167,"TravelForeign")</f>
        <v>0</v>
      </c>
      <c r="N158" s="49"/>
    </row>
    <row r="159" spans="1:14" ht="13.5" thickBot="1" x14ac:dyDescent="0.25">
      <c r="A159" s="40">
        <v>45800</v>
      </c>
      <c r="B159" s="40" t="s">
        <v>24</v>
      </c>
      <c r="C159" s="2"/>
      <c r="D159" s="2"/>
      <c r="E159" s="2"/>
      <c r="F159" s="2"/>
      <c r="G159" s="8" t="str">
        <f>IF(C159="","",IF(C159=$D$392,IF(D159=$B$5,"WorkHome","WorkForeign"),IF(C159=$D$394,IF(D159=$B$5,"TravelWorkHome","TravelWorkForeign"),IF(C159=$D$393,IF(D159=$B$5,"NonWorkHome","NonWorkForeign"),IF(C159=$D$395,IF(D159=$B$5,"TravelHome","TravelForeign"))))))</f>
        <v/>
      </c>
      <c r="H159" s="4" t="str">
        <f t="shared" si="2"/>
        <v/>
      </c>
      <c r="J159" s="50"/>
      <c r="K159" s="51" t="s">
        <v>30</v>
      </c>
      <c r="L159" s="51">
        <f>SUM(L155:L158)</f>
        <v>0</v>
      </c>
      <c r="M159" s="52">
        <f>SUM(M155:M158)</f>
        <v>0</v>
      </c>
      <c r="N159" s="53">
        <f>SUM(L159:M159)</f>
        <v>0</v>
      </c>
    </row>
    <row r="160" spans="1:14" x14ac:dyDescent="0.2">
      <c r="A160" s="40">
        <v>45801</v>
      </c>
      <c r="B160" s="40" t="s">
        <v>18</v>
      </c>
      <c r="C160" s="2"/>
      <c r="D160" s="2"/>
      <c r="E160" s="2"/>
      <c r="F160" s="2"/>
      <c r="G160" s="8" t="str">
        <f>IF(C160="","",IF(C160=$D$392,IF(D160=$B$5,"WorkHome","WorkForeign"),IF(C160=$D$394,IF(D160=$B$5,"TravelWorkHome","TravelWorkForeign"),IF(C160=$D$393,IF(D160=$B$5,"NonWorkHome","NonWorkForeign"),IF(C160=$D$395,IF(D160=$B$5,"TravelHome","TravelForeign"))))))</f>
        <v/>
      </c>
      <c r="H160" s="4" t="str">
        <f t="shared" si="2"/>
        <v/>
      </c>
    </row>
    <row r="161" spans="1:19" x14ac:dyDescent="0.2">
      <c r="A161" s="40">
        <v>45802</v>
      </c>
      <c r="B161" s="40" t="s">
        <v>19</v>
      </c>
      <c r="C161" s="2"/>
      <c r="D161" s="2"/>
      <c r="E161" s="2"/>
      <c r="F161" s="2"/>
      <c r="G161" s="8" t="str">
        <f>IF(C161="","",IF(C161=$D$392,IF(D161=$B$5,"WorkHome","WorkForeign"),IF(C161=$D$394,IF(D161=$B$5,"TravelWorkHome","TravelWorkForeign"),IF(C161=$D$393,IF(D161=$B$5,"NonWorkHome","NonWorkForeign"),IF(C161=$D$395,IF(D161=$B$5,"TravelHome","TravelForeign"))))))</f>
        <v/>
      </c>
      <c r="H161" s="4" t="str">
        <f t="shared" si="2"/>
        <v/>
      </c>
    </row>
    <row r="162" spans="1:19" x14ac:dyDescent="0.2">
      <c r="A162" s="40">
        <v>45803</v>
      </c>
      <c r="B162" s="40" t="s">
        <v>20</v>
      </c>
      <c r="C162" s="2"/>
      <c r="D162" s="2"/>
      <c r="E162" s="2"/>
      <c r="F162" s="2"/>
      <c r="G162" s="8" t="str">
        <f>IF(C162="","",IF(C162=$D$392,IF(D162=$B$5,"WorkHome","WorkForeign"),IF(C162=$D$394,IF(D162=$B$5,"TravelWorkHome","TravelWorkForeign"),IF(C162=$D$393,IF(D162=$B$5,"NonWorkHome","NonWorkForeign"),IF(C162=$D$395,IF(D162=$B$5,"TravelHome","TravelForeign"))))))</f>
        <v/>
      </c>
      <c r="H162" s="4" t="str">
        <f t="shared" si="2"/>
        <v/>
      </c>
    </row>
    <row r="163" spans="1:19" ht="13.15" customHeight="1" x14ac:dyDescent="0.25">
      <c r="A163" s="40">
        <v>45804</v>
      </c>
      <c r="B163" s="40" t="s">
        <v>21</v>
      </c>
      <c r="C163" s="2"/>
      <c r="D163" s="2"/>
      <c r="E163" s="2"/>
      <c r="F163" s="2"/>
      <c r="G163" s="8" t="str">
        <f>IF(C163="","",IF(C163=$D$392,IF(D163=$B$5,"WorkHome","WorkForeign"),IF(C163=$D$394,IF(D163=$B$5,"TravelWorkHome","TravelWorkForeign"),IF(C163=$D$393,IF(D163=$B$5,"NonWorkHome","NonWorkForeign"),IF(C163=$D$395,IF(D163=$B$5,"TravelHome","TravelForeign"))))))</f>
        <v/>
      </c>
      <c r="H163" s="4" t="str">
        <f t="shared" si="2"/>
        <v/>
      </c>
      <c r="J163" s="54"/>
      <c r="K163" s="54"/>
      <c r="L163" s="54"/>
      <c r="M163" s="54"/>
      <c r="N163" s="54"/>
    </row>
    <row r="164" spans="1:19" x14ac:dyDescent="0.2">
      <c r="A164" s="40">
        <v>45805</v>
      </c>
      <c r="B164" s="40" t="s">
        <v>22</v>
      </c>
      <c r="C164" s="2"/>
      <c r="D164" s="2"/>
      <c r="E164" s="2"/>
      <c r="F164" s="2"/>
      <c r="G164" s="8" t="str">
        <f>IF(C164="","",IF(C164=$D$392,IF(D164=$B$5,"WorkHome","WorkForeign"),IF(C164=$D$394,IF(D164=$B$5,"TravelWorkHome","TravelWorkForeign"),IF(C164=$D$393,IF(D164=$B$5,"NonWorkHome","NonWorkForeign"),IF(C164=$D$395,IF(D164=$B$5,"TravelHome","TravelForeign"))))))</f>
        <v/>
      </c>
      <c r="H164" s="4" t="str">
        <f t="shared" si="2"/>
        <v/>
      </c>
    </row>
    <row r="165" spans="1:19" x14ac:dyDescent="0.2">
      <c r="A165" s="40">
        <v>45806</v>
      </c>
      <c r="B165" s="40" t="s">
        <v>23</v>
      </c>
      <c r="C165" s="2"/>
      <c r="D165" s="2"/>
      <c r="E165" s="2"/>
      <c r="F165" s="2"/>
      <c r="G165" s="8" t="str">
        <f>IF(C165="","",IF(C165=$D$392,IF(D165=$B$5,"WorkHome","WorkForeign"),IF(C165=$D$394,IF(D165=$B$5,"TravelWorkHome","TravelWorkForeign"),IF(C165=$D$393,IF(D165=$B$5,"NonWorkHome","NonWorkForeign"),IF(C165=$D$395,IF(D165=$B$5,"TravelHome","TravelForeign"))))))</f>
        <v/>
      </c>
      <c r="H165" s="4" t="str">
        <f t="shared" si="2"/>
        <v/>
      </c>
    </row>
    <row r="166" spans="1:19" x14ac:dyDescent="0.2">
      <c r="A166" s="40">
        <v>45807</v>
      </c>
      <c r="B166" s="40" t="s">
        <v>24</v>
      </c>
      <c r="C166" s="2"/>
      <c r="D166" s="2"/>
      <c r="E166" s="2"/>
      <c r="F166" s="2"/>
      <c r="G166" s="8" t="str">
        <f>IF(C166="","",IF(C166=$D$392,IF(D166=$B$5,"WorkHome","WorkForeign"),IF(C166=$D$394,IF(D166=$B$5,"TravelWorkHome","TravelWorkForeign"),IF(C166=$D$393,IF(D166=$B$5,"NonWorkHome","NonWorkForeign"),IF(C166=$D$395,IF(D166=$B$5,"TravelHome","TravelForeign"))))))</f>
        <v/>
      </c>
      <c r="H166" s="4" t="str">
        <f t="shared" si="2"/>
        <v/>
      </c>
    </row>
    <row r="167" spans="1:19" x14ac:dyDescent="0.2">
      <c r="A167" s="40">
        <v>45808</v>
      </c>
      <c r="B167" s="40" t="s">
        <v>18</v>
      </c>
      <c r="C167" s="2"/>
      <c r="D167" s="2"/>
      <c r="E167" s="2"/>
      <c r="F167" s="2"/>
      <c r="G167" s="8" t="str">
        <f>IF(C167="","",IF(C167=$D$392,IF(D167=$B$5,"WorkHome","WorkForeign"),IF(C167=$D$394,IF(D167=$B$5,"TravelWorkHome","TravelWorkForeign"),IF(C167=$D$393,IF(D167=$B$5,"NonWorkHome","NonWorkForeign"),IF(C167=$D$395,IF(D167=$B$5,"TravelHome","TravelForeign"))))))</f>
        <v/>
      </c>
      <c r="H167" s="4" t="str">
        <f t="shared" si="2"/>
        <v/>
      </c>
    </row>
    <row r="168" spans="1:19" s="54" customFormat="1" ht="18" x14ac:dyDescent="0.25">
      <c r="A168" s="37" t="s">
        <v>35</v>
      </c>
      <c r="B168" s="38"/>
      <c r="C168" s="11"/>
      <c r="D168" s="11"/>
      <c r="E168" s="11"/>
      <c r="F168" s="11"/>
      <c r="G168" s="8" t="str">
        <f>IF(C168="","",IF(C168=$D$392,IF(D168=$B$5,"WorkHome","WorkForeign"),IF(C168=$D$394,IF(D168=$B$5,"TravelWorkHome","TravelWorkForeign"),IF(C168=$D$393,IF(D168=$B$5,"NonWorkHome","NonWorkForeign"),IF(C168=$D$395,IF(D168=$B$5,"TravelHome","TravelForeign"))))))</f>
        <v/>
      </c>
      <c r="H168" s="4" t="str">
        <f t="shared" si="2"/>
        <v/>
      </c>
      <c r="I168" s="12"/>
      <c r="J168" s="13"/>
      <c r="K168" s="13"/>
      <c r="L168" s="13"/>
      <c r="M168" s="13"/>
      <c r="N168" s="13"/>
      <c r="O168" s="13"/>
      <c r="P168" s="13"/>
      <c r="Q168" s="13"/>
      <c r="R168" s="13"/>
      <c r="S168" s="13"/>
    </row>
    <row r="169" spans="1:19" ht="13.9" customHeight="1" x14ac:dyDescent="0.25">
      <c r="A169" s="40">
        <v>45809</v>
      </c>
      <c r="B169" s="40" t="s">
        <v>19</v>
      </c>
      <c r="C169" s="2"/>
      <c r="D169" s="2"/>
      <c r="E169" s="2"/>
      <c r="F169" s="2"/>
      <c r="G169" s="8" t="str">
        <f>IF(C169="","",IF(C169=$D$392,IF(D169=$B$5,"WorkHome","WorkForeign"),IF(C169=$D$394,IF(D169=$B$5,"TravelWorkHome","TravelWorkForeign"),IF(C169=$D$393,IF(D169=$B$5,"NonWorkHome","NonWorkForeign"),IF(C169=$D$395,IF(D169=$B$5,"TravelHome","TravelForeign"))))))</f>
        <v/>
      </c>
      <c r="H169" s="4" t="str">
        <f t="shared" si="2"/>
        <v/>
      </c>
      <c r="O169" s="54"/>
      <c r="P169" s="54"/>
      <c r="Q169" s="54"/>
      <c r="R169" s="54"/>
      <c r="S169" s="54"/>
    </row>
    <row r="170" spans="1:19" x14ac:dyDescent="0.2">
      <c r="A170" s="40">
        <v>45810</v>
      </c>
      <c r="B170" s="40" t="s">
        <v>20</v>
      </c>
      <c r="C170" s="2"/>
      <c r="D170" s="2"/>
      <c r="E170" s="2"/>
      <c r="F170" s="2"/>
      <c r="G170" s="8" t="str">
        <f>IF(C170="","",IF(C170=$D$392,IF(D170=$B$5,"WorkHome","WorkForeign"),IF(C170=$D$394,IF(D170=$B$5,"TravelWorkHome","TravelWorkForeign"),IF(C170=$D$393,IF(D170=$B$5,"NonWorkHome","NonWorkForeign"),IF(C170=$D$395,IF(D170=$B$5,"TravelHome","TravelForeign"))))))</f>
        <v/>
      </c>
      <c r="H170" s="4" t="str">
        <f t="shared" si="2"/>
        <v/>
      </c>
    </row>
    <row r="171" spans="1:19" x14ac:dyDescent="0.2">
      <c r="A171" s="40">
        <v>45811</v>
      </c>
      <c r="B171" s="40" t="s">
        <v>21</v>
      </c>
      <c r="C171" s="2"/>
      <c r="D171" s="2"/>
      <c r="E171" s="2"/>
      <c r="F171" s="2"/>
      <c r="G171" s="8" t="str">
        <f>IF(C171="","",IF(C171=$D$392,IF(D171=$B$5,"WorkHome","WorkForeign"),IF(C171=$D$394,IF(D171=$B$5,"TravelWorkHome","TravelWorkForeign"),IF(C171=$D$393,IF(D171=$B$5,"NonWorkHome","NonWorkForeign"),IF(C171=$D$395,IF(D171=$B$5,"TravelHome","TravelForeign"))))))</f>
        <v/>
      </c>
      <c r="H171" s="4" t="str">
        <f t="shared" si="2"/>
        <v/>
      </c>
    </row>
    <row r="172" spans="1:19" x14ac:dyDescent="0.2">
      <c r="A172" s="40">
        <v>45812</v>
      </c>
      <c r="B172" s="40" t="s">
        <v>22</v>
      </c>
      <c r="C172" s="2"/>
      <c r="D172" s="2"/>
      <c r="E172" s="2"/>
      <c r="F172" s="2"/>
      <c r="G172" s="8" t="str">
        <f>IF(C172="","",IF(C172=$D$392,IF(D172=$B$5,"WorkHome","WorkForeign"),IF(C172=$D$394,IF(D172=$B$5,"TravelWorkHome","TravelWorkForeign"),IF(C172=$D$393,IF(D172=$B$5,"NonWorkHome","NonWorkForeign"),IF(C172=$D$395,IF(D172=$B$5,"TravelHome","TravelForeign"))))))</f>
        <v/>
      </c>
      <c r="H172" s="4" t="str">
        <f t="shared" si="2"/>
        <v/>
      </c>
    </row>
    <row r="173" spans="1:19" x14ac:dyDescent="0.2">
      <c r="A173" s="40">
        <v>45813</v>
      </c>
      <c r="B173" s="40" t="s">
        <v>23</v>
      </c>
      <c r="C173" s="2"/>
      <c r="D173" s="2"/>
      <c r="E173" s="2"/>
      <c r="F173" s="2"/>
      <c r="G173" s="8" t="str">
        <f>IF(C173="","",IF(C173=$D$392,IF(D173=$B$5,"WorkHome","WorkForeign"),IF(C173=$D$394,IF(D173=$B$5,"TravelWorkHome","TravelWorkForeign"),IF(C173=$D$393,IF(D173=$B$5,"NonWorkHome","NonWorkForeign"),IF(C173=$D$395,IF(D173=$B$5,"TravelHome","TravelForeign"))))))</f>
        <v/>
      </c>
      <c r="H173" s="4" t="str">
        <f t="shared" si="2"/>
        <v/>
      </c>
    </row>
    <row r="174" spans="1:19" x14ac:dyDescent="0.2">
      <c r="A174" s="40">
        <v>45814</v>
      </c>
      <c r="B174" s="40" t="s">
        <v>24</v>
      </c>
      <c r="C174" s="2"/>
      <c r="D174" s="2"/>
      <c r="E174" s="2"/>
      <c r="F174" s="2"/>
      <c r="G174" s="8" t="str">
        <f>IF(C174="","",IF(C174=$D$392,IF(D174=$B$5,"WorkHome","WorkForeign"),IF(C174=$D$394,IF(D174=$B$5,"TravelWorkHome","TravelWorkForeign"),IF(C174=$D$393,IF(D174=$B$5,"NonWorkHome","NonWorkForeign"),IF(C174=$D$395,IF(D174=$B$5,"TravelHome","TravelForeign"))))))</f>
        <v/>
      </c>
      <c r="H174" s="4" t="str">
        <f t="shared" si="2"/>
        <v/>
      </c>
    </row>
    <row r="175" spans="1:19" x14ac:dyDescent="0.2">
      <c r="A175" s="40">
        <v>45815</v>
      </c>
      <c r="B175" s="40" t="s">
        <v>18</v>
      </c>
      <c r="C175" s="2"/>
      <c r="D175" s="2"/>
      <c r="E175" s="2"/>
      <c r="F175" s="2"/>
      <c r="G175" s="8" t="str">
        <f>IF(C175="","",IF(C175=$D$392,IF(D175=$B$5,"WorkHome","WorkForeign"),IF(C175=$D$394,IF(D175=$B$5,"TravelWorkHome","TravelWorkForeign"),IF(C175=$D$393,IF(D175=$B$5,"NonWorkHome","NonWorkForeign"),IF(C175=$D$395,IF(D175=$B$5,"TravelHome","TravelForeign"))))))</f>
        <v/>
      </c>
      <c r="H175" s="4" t="str">
        <f t="shared" si="2"/>
        <v/>
      </c>
    </row>
    <row r="176" spans="1:19" x14ac:dyDescent="0.2">
      <c r="A176" s="40">
        <v>45816</v>
      </c>
      <c r="B176" s="40" t="s">
        <v>19</v>
      </c>
      <c r="C176" s="2"/>
      <c r="D176" s="2"/>
      <c r="E176" s="2"/>
      <c r="F176" s="2"/>
      <c r="G176" s="8" t="str">
        <f>IF(C176="","",IF(C176=$D$392,IF(D176=$B$5,"WorkHome","WorkForeign"),IF(C176=$D$394,IF(D176=$B$5,"TravelWorkHome","TravelWorkForeign"),IF(C176=$D$393,IF(D176=$B$5,"NonWorkHome","NonWorkForeign"),IF(C176=$D$395,IF(D176=$B$5,"TravelHome","TravelForeign"))))))</f>
        <v/>
      </c>
      <c r="H176" s="4" t="str">
        <f t="shared" si="2"/>
        <v/>
      </c>
    </row>
    <row r="177" spans="1:14" x14ac:dyDescent="0.2">
      <c r="A177" s="40">
        <v>45817</v>
      </c>
      <c r="B177" s="40" t="s">
        <v>20</v>
      </c>
      <c r="C177" s="2"/>
      <c r="D177" s="2"/>
      <c r="E177" s="2"/>
      <c r="F177" s="2"/>
      <c r="G177" s="8" t="str">
        <f>IF(C177="","",IF(C177=$D$392,IF(D177=$B$5,"WorkHome","WorkForeign"),IF(C177=$D$394,IF(D177=$B$5,"TravelWorkHome","TravelWorkForeign"),IF(C177=$D$393,IF(D177=$B$5,"NonWorkHome","NonWorkForeign"),IF(C177=$D$395,IF(D177=$B$5,"TravelHome","TravelForeign"))))))</f>
        <v/>
      </c>
      <c r="H177" s="4" t="str">
        <f t="shared" si="2"/>
        <v/>
      </c>
    </row>
    <row r="178" spans="1:14" x14ac:dyDescent="0.2">
      <c r="A178" s="40">
        <v>45818</v>
      </c>
      <c r="B178" s="40" t="s">
        <v>21</v>
      </c>
      <c r="C178" s="2"/>
      <c r="D178" s="2"/>
      <c r="E178" s="2"/>
      <c r="F178" s="2"/>
      <c r="G178" s="8" t="str">
        <f>IF(C178="","",IF(C178=$D$392,IF(D178=$B$5,"WorkHome","WorkForeign"),IF(C178=$D$394,IF(D178=$B$5,"TravelWorkHome","TravelWorkForeign"),IF(C178=$D$393,IF(D178=$B$5,"NonWorkHome","NonWorkForeign"),IF(C178=$D$395,IF(D178=$B$5,"TravelHome","TravelForeign"))))))</f>
        <v/>
      </c>
      <c r="H178" s="4" t="str">
        <f t="shared" si="2"/>
        <v/>
      </c>
    </row>
    <row r="179" spans="1:14" x14ac:dyDescent="0.2">
      <c r="A179" s="40">
        <v>45819</v>
      </c>
      <c r="B179" s="40" t="s">
        <v>22</v>
      </c>
      <c r="C179" s="2"/>
      <c r="D179" s="2"/>
      <c r="E179" s="2"/>
      <c r="F179" s="2"/>
      <c r="G179" s="8" t="str">
        <f>IF(C179="","",IF(C179=$D$392,IF(D179=$B$5,"WorkHome","WorkForeign"),IF(C179=$D$394,IF(D179=$B$5,"TravelWorkHome","TravelWorkForeign"),IF(C179=$D$393,IF(D179=$B$5,"NonWorkHome","NonWorkForeign"),IF(C179=$D$395,IF(D179=$B$5,"TravelHome","TravelForeign"))))))</f>
        <v/>
      </c>
      <c r="H179" s="4" t="str">
        <f t="shared" si="2"/>
        <v/>
      </c>
    </row>
    <row r="180" spans="1:14" x14ac:dyDescent="0.2">
      <c r="A180" s="40">
        <v>45820</v>
      </c>
      <c r="B180" s="40" t="s">
        <v>23</v>
      </c>
      <c r="C180" s="2"/>
      <c r="D180" s="2"/>
      <c r="E180" s="2"/>
      <c r="F180" s="2"/>
      <c r="G180" s="8" t="str">
        <f>IF(C180="","",IF(C180=$D$392,IF(D180=$B$5,"WorkHome","WorkForeign"),IF(C180=$D$394,IF(D180=$B$5,"TravelWorkHome","TravelWorkForeign"),IF(C180=$D$393,IF(D180=$B$5,"NonWorkHome","NonWorkForeign"),IF(C180=$D$395,IF(D180=$B$5,"TravelHome","TravelForeign"))))))</f>
        <v/>
      </c>
      <c r="H180" s="4" t="str">
        <f t="shared" si="2"/>
        <v/>
      </c>
    </row>
    <row r="181" spans="1:14" x14ac:dyDescent="0.2">
      <c r="A181" s="40">
        <v>45821</v>
      </c>
      <c r="B181" s="40" t="s">
        <v>24</v>
      </c>
      <c r="C181" s="2"/>
      <c r="D181" s="2"/>
      <c r="E181" s="2"/>
      <c r="F181" s="2"/>
      <c r="G181" s="8" t="str">
        <f>IF(C181="","",IF(C181=$D$392,IF(D181=$B$5,"WorkHome","WorkForeign"),IF(C181=$D$394,IF(D181=$B$5,"TravelWorkHome","TravelWorkForeign"),IF(C181=$D$393,IF(D181=$B$5,"NonWorkHome","NonWorkForeign"),IF(C181=$D$395,IF(D181=$B$5,"TravelHome","TravelForeign"))))))</f>
        <v/>
      </c>
      <c r="H181" s="4" t="str">
        <f t="shared" si="2"/>
        <v/>
      </c>
    </row>
    <row r="182" spans="1:14" x14ac:dyDescent="0.2">
      <c r="A182" s="40">
        <v>45822</v>
      </c>
      <c r="B182" s="40" t="s">
        <v>18</v>
      </c>
      <c r="C182" s="2"/>
      <c r="D182" s="2"/>
      <c r="E182" s="2"/>
      <c r="F182" s="2"/>
      <c r="G182" s="8" t="str">
        <f>IF(C182="","",IF(C182=$D$392,IF(D182=$B$5,"WorkHome","WorkForeign"),IF(C182=$D$394,IF(D182=$B$5,"TravelWorkHome","TravelWorkForeign"),IF(C182=$D$393,IF(D182=$B$5,"NonWorkHome","NonWorkForeign"),IF(C182=$D$395,IF(D182=$B$5,"TravelHome","TravelForeign"))))))</f>
        <v/>
      </c>
      <c r="H182" s="4" t="str">
        <f t="shared" si="2"/>
        <v/>
      </c>
    </row>
    <row r="183" spans="1:14" ht="13.5" thickBot="1" x14ac:dyDescent="0.25">
      <c r="A183" s="40">
        <v>45823</v>
      </c>
      <c r="B183" s="40" t="s">
        <v>19</v>
      </c>
      <c r="C183" s="2"/>
      <c r="D183" s="2"/>
      <c r="E183" s="2"/>
      <c r="F183" s="2"/>
      <c r="G183" s="8" t="str">
        <f>IF(C183="","",IF(C183=$D$392,IF(D183=$B$5,"WorkHome","WorkForeign"),IF(C183=$D$394,IF(D183=$B$5,"TravelWorkHome","TravelWorkForeign"),IF(C183=$D$393,IF(D183=$B$5,"NonWorkHome","NonWorkForeign"),IF(C183=$D$395,IF(D183=$B$5,"TravelHome","TravelForeign"))))))</f>
        <v/>
      </c>
      <c r="H183" s="4" t="str">
        <f t="shared" si="2"/>
        <v/>
      </c>
    </row>
    <row r="184" spans="1:14" ht="13.5" thickBot="1" x14ac:dyDescent="0.25">
      <c r="A184" s="40">
        <v>45824</v>
      </c>
      <c r="B184" s="40" t="s">
        <v>20</v>
      </c>
      <c r="C184" s="2"/>
      <c r="D184" s="2"/>
      <c r="E184" s="2"/>
      <c r="F184" s="2"/>
      <c r="G184" s="8" t="str">
        <f>IF(C184="","",IF(C184=$D$392,IF(D184=$B$5,"WorkHome","WorkForeign"),IF(C184=$D$394,IF(D184=$B$5,"TravelWorkHome","TravelWorkForeign"),IF(C184=$D$393,IF(D184=$B$5,"NonWorkHome","NonWorkForeign"),IF(C184=$D$395,IF(D184=$B$5,"TravelHome","TravelForeign"))))))</f>
        <v/>
      </c>
      <c r="H184" s="4" t="str">
        <f t="shared" si="2"/>
        <v/>
      </c>
      <c r="J184" s="86">
        <v>45809</v>
      </c>
      <c r="K184" s="87"/>
      <c r="L184" s="87"/>
      <c r="M184" s="87"/>
      <c r="N184" s="88"/>
    </row>
    <row r="185" spans="1:14" x14ac:dyDescent="0.2">
      <c r="A185" s="40">
        <v>45825</v>
      </c>
      <c r="B185" s="40" t="s">
        <v>21</v>
      </c>
      <c r="C185" s="2"/>
      <c r="D185" s="2"/>
      <c r="E185" s="2"/>
      <c r="F185" s="2"/>
      <c r="G185" s="8" t="str">
        <f>IF(C185="","",IF(C185=$D$392,IF(D185=$B$5,"WorkHome","WorkForeign"),IF(C185=$D$394,IF(D185=$B$5,"TravelWorkHome","TravelWorkForeign"),IF(C185=$D$393,IF(D185=$B$5,"NonWorkHome","NonWorkForeign"),IF(C185=$D$395,IF(D185=$B$5,"TravelHome","TravelForeign"))))))</f>
        <v/>
      </c>
      <c r="H185" s="4" t="str">
        <f t="shared" si="2"/>
        <v/>
      </c>
      <c r="J185" s="42"/>
      <c r="K185" s="43"/>
      <c r="L185" s="43" t="str">
        <f>IF($B$5="","Input Home",$B$5)</f>
        <v>Input Home</v>
      </c>
      <c r="M185" s="43" t="s">
        <v>25</v>
      </c>
      <c r="N185" s="44"/>
    </row>
    <row r="186" spans="1:14" x14ac:dyDescent="0.2">
      <c r="A186" s="40">
        <v>45826</v>
      </c>
      <c r="B186" s="40" t="s">
        <v>22</v>
      </c>
      <c r="C186" s="2"/>
      <c r="D186" s="2"/>
      <c r="E186" s="2"/>
      <c r="F186" s="2"/>
      <c r="G186" s="8" t="str">
        <f>IF(C186="","",IF(C186=$D$392,IF(D186=$B$5,"WorkHome","WorkForeign"),IF(C186=$D$394,IF(D186=$B$5,"TravelWorkHome","TravelWorkForeign"),IF(C186=$D$393,IF(D186=$B$5,"NonWorkHome","NonWorkForeign"),IF(C186=$D$395,IF(D186=$B$5,"TravelHome","TravelForeign"))))))</f>
        <v/>
      </c>
      <c r="H186" s="4" t="str">
        <f t="shared" si="2"/>
        <v/>
      </c>
      <c r="J186" s="45"/>
      <c r="K186" s="46" t="s">
        <v>26</v>
      </c>
      <c r="L186" s="46">
        <f>COUNTIF($G$169:$G$198,"WorkHome")</f>
        <v>0</v>
      </c>
      <c r="M186" s="46">
        <f>COUNTIF($G$169:$G$198,"WorkForeign")</f>
        <v>0</v>
      </c>
      <c r="N186" s="26"/>
    </row>
    <row r="187" spans="1:14" x14ac:dyDescent="0.2">
      <c r="A187" s="40">
        <v>45827</v>
      </c>
      <c r="B187" s="40" t="s">
        <v>23</v>
      </c>
      <c r="C187" s="2"/>
      <c r="D187" s="2"/>
      <c r="E187" s="2"/>
      <c r="F187" s="2"/>
      <c r="G187" s="8" t="str">
        <f>IF(C187="","",IF(C187=$D$392,IF(D187=$B$5,"WorkHome","WorkForeign"),IF(C187=$D$394,IF(D187=$B$5,"TravelWorkHome","TravelWorkForeign"),IF(C187=$D$393,IF(D187=$B$5,"NonWorkHome","NonWorkForeign"),IF(C187=$D$395,IF(D187=$B$5,"TravelHome","TravelForeign"))))))</f>
        <v/>
      </c>
      <c r="H187" s="4" t="str">
        <f t="shared" si="2"/>
        <v/>
      </c>
      <c r="J187" s="45"/>
      <c r="K187" s="46" t="s">
        <v>27</v>
      </c>
      <c r="L187" s="46">
        <f>COUNTIF($G$169:$G$198,"NonWorkHome")</f>
        <v>0</v>
      </c>
      <c r="M187" s="46">
        <f>COUNTIF($G$169:$G$198,"NonWorkForeign")</f>
        <v>0</v>
      </c>
      <c r="N187" s="26"/>
    </row>
    <row r="188" spans="1:14" x14ac:dyDescent="0.2">
      <c r="A188" s="40">
        <v>45828</v>
      </c>
      <c r="B188" s="40" t="s">
        <v>24</v>
      </c>
      <c r="C188" s="2"/>
      <c r="D188" s="2"/>
      <c r="E188" s="2"/>
      <c r="F188" s="2"/>
      <c r="G188" s="8" t="str">
        <f>IF(C188="","",IF(C188=$D$392,IF(D188=$B$5,"WorkHome","WorkForeign"),IF(C188=$D$394,IF(D188=$B$5,"TravelWorkHome","TravelWorkForeign"),IF(C188=$D$393,IF(D188=$B$5,"NonWorkHome","NonWorkForeign"),IF(C188=$D$395,IF(D188=$B$5,"TravelHome","TravelForeign"))))))</f>
        <v/>
      </c>
      <c r="H188" s="4" t="str">
        <f t="shared" si="2"/>
        <v/>
      </c>
      <c r="J188" s="45"/>
      <c r="K188" s="46" t="s">
        <v>28</v>
      </c>
      <c r="L188" s="46">
        <f>COUNTIF($G$169:$G$198,"TravelWorkHome")</f>
        <v>0</v>
      </c>
      <c r="M188" s="46">
        <f>COUNTIF($G$169:$G$198,"TravelWorkForeign")</f>
        <v>0</v>
      </c>
      <c r="N188" s="26"/>
    </row>
    <row r="189" spans="1:14" ht="13.5" thickBot="1" x14ac:dyDescent="0.25">
      <c r="A189" s="40">
        <v>45829</v>
      </c>
      <c r="B189" s="40" t="s">
        <v>18</v>
      </c>
      <c r="C189" s="2"/>
      <c r="D189" s="2"/>
      <c r="E189" s="2"/>
      <c r="F189" s="2"/>
      <c r="G189" s="8" t="str">
        <f>IF(C189="","",IF(C189=$D$392,IF(D189=$B$5,"WorkHome","WorkForeign"),IF(C189=$D$394,IF(D189=$B$5,"TravelWorkHome","TravelWorkForeign"),IF(C189=$D$393,IF(D189=$B$5,"NonWorkHome","NonWorkForeign"),IF(C189=$D$395,IF(D189=$B$5,"TravelHome","TravelForeign"))))))</f>
        <v/>
      </c>
      <c r="H189" s="4" t="str">
        <f t="shared" si="2"/>
        <v/>
      </c>
      <c r="J189" s="47"/>
      <c r="K189" s="48" t="s">
        <v>29</v>
      </c>
      <c r="L189" s="48">
        <f>COUNTIF($G$169:$G$198,"TravelHome")</f>
        <v>0</v>
      </c>
      <c r="M189" s="48">
        <f>COUNTIF($G$169:$G$198,"TravelForeign")</f>
        <v>0</v>
      </c>
      <c r="N189" s="49"/>
    </row>
    <row r="190" spans="1:14" ht="13.5" thickBot="1" x14ac:dyDescent="0.25">
      <c r="A190" s="40">
        <v>45830</v>
      </c>
      <c r="B190" s="40" t="s">
        <v>19</v>
      </c>
      <c r="C190" s="2"/>
      <c r="D190" s="2"/>
      <c r="E190" s="2"/>
      <c r="F190" s="2"/>
      <c r="G190" s="8" t="str">
        <f>IF(C190="","",IF(C190=$D$392,IF(D190=$B$5,"WorkHome","WorkForeign"),IF(C190=$D$394,IF(D190=$B$5,"TravelWorkHome","TravelWorkForeign"),IF(C190=$D$393,IF(D190=$B$5,"NonWorkHome","NonWorkForeign"),IF(C190=$D$395,IF(D190=$B$5,"TravelHome","TravelForeign"))))))</f>
        <v/>
      </c>
      <c r="H190" s="4" t="str">
        <f t="shared" si="2"/>
        <v/>
      </c>
      <c r="J190" s="50"/>
      <c r="K190" s="51" t="s">
        <v>30</v>
      </c>
      <c r="L190" s="51">
        <f>SUM(L186:L189)</f>
        <v>0</v>
      </c>
      <c r="M190" s="52">
        <f>SUM(M186:M189)</f>
        <v>0</v>
      </c>
      <c r="N190" s="53">
        <f>SUM(L190:M190)</f>
        <v>0</v>
      </c>
    </row>
    <row r="191" spans="1:14" x14ac:dyDescent="0.2">
      <c r="A191" s="40">
        <v>45831</v>
      </c>
      <c r="B191" s="40" t="s">
        <v>20</v>
      </c>
      <c r="C191" s="2"/>
      <c r="D191" s="2"/>
      <c r="E191" s="2"/>
      <c r="F191" s="2"/>
      <c r="G191" s="8" t="str">
        <f>IF(C191="","",IF(C191=$D$392,IF(D191=$B$5,"WorkHome","WorkForeign"),IF(C191=$D$394,IF(D191=$B$5,"TravelWorkHome","TravelWorkForeign"),IF(C191=$D$393,IF(D191=$B$5,"NonWorkHome","NonWorkForeign"),IF(C191=$D$395,IF(D191=$B$5,"TravelHome","TravelForeign"))))))</f>
        <v/>
      </c>
      <c r="H191" s="4" t="str">
        <f t="shared" si="2"/>
        <v/>
      </c>
    </row>
    <row r="192" spans="1:14" x14ac:dyDescent="0.2">
      <c r="A192" s="40">
        <v>45832</v>
      </c>
      <c r="B192" s="40" t="s">
        <v>21</v>
      </c>
      <c r="C192" s="2"/>
      <c r="D192" s="2"/>
      <c r="E192" s="2"/>
      <c r="F192" s="2"/>
      <c r="G192" s="8" t="str">
        <f>IF(C192="","",IF(C192=$D$392,IF(D192=$B$5,"WorkHome","WorkForeign"),IF(C192=$D$394,IF(D192=$B$5,"TravelWorkHome","TravelWorkForeign"),IF(C192=$D$393,IF(D192=$B$5,"NonWorkHome","NonWorkForeign"),IF(C192=$D$395,IF(D192=$B$5,"TravelHome","TravelForeign"))))))</f>
        <v/>
      </c>
      <c r="H192" s="4" t="str">
        <f t="shared" si="2"/>
        <v/>
      </c>
    </row>
    <row r="193" spans="1:8" x14ac:dyDescent="0.2">
      <c r="A193" s="40">
        <v>45833</v>
      </c>
      <c r="B193" s="40" t="s">
        <v>22</v>
      </c>
      <c r="C193" s="2"/>
      <c r="D193" s="2"/>
      <c r="E193" s="2"/>
      <c r="F193" s="2"/>
      <c r="G193" s="8" t="str">
        <f>IF(C193="","",IF(C193=$D$392,IF(D193=$B$5,"WorkHome","WorkForeign"),IF(C193=$D$394,IF(D193=$B$5,"TravelWorkHome","TravelWorkForeign"),IF(C193=$D$393,IF(D193=$B$5,"NonWorkHome","NonWorkForeign"),IF(C193=$D$395,IF(D193=$B$5,"TravelHome","TravelForeign"))))))</f>
        <v/>
      </c>
      <c r="H193" s="4" t="str">
        <f t="shared" si="2"/>
        <v/>
      </c>
    </row>
    <row r="194" spans="1:8" x14ac:dyDescent="0.2">
      <c r="A194" s="40">
        <v>45834</v>
      </c>
      <c r="B194" s="40" t="s">
        <v>23</v>
      </c>
      <c r="C194" s="2"/>
      <c r="D194" s="2"/>
      <c r="E194" s="2"/>
      <c r="F194" s="2"/>
      <c r="G194" s="8" t="str">
        <f>IF(C194="","",IF(C194=$D$392,IF(D194=$B$5,"WorkHome","WorkForeign"),IF(C194=$D$394,IF(D194=$B$5,"TravelWorkHome","TravelWorkForeign"),IF(C194=$D$393,IF(D194=$B$5,"NonWorkHome","NonWorkForeign"),IF(C194=$D$395,IF(D194=$B$5,"TravelHome","TravelForeign"))))))</f>
        <v/>
      </c>
      <c r="H194" s="4" t="str">
        <f t="shared" si="2"/>
        <v/>
      </c>
    </row>
    <row r="195" spans="1:8" x14ac:dyDescent="0.2">
      <c r="A195" s="40">
        <v>45835</v>
      </c>
      <c r="B195" s="40" t="s">
        <v>24</v>
      </c>
      <c r="C195" s="2"/>
      <c r="D195" s="2"/>
      <c r="E195" s="2"/>
      <c r="F195" s="2"/>
      <c r="G195" s="8" t="str">
        <f>IF(C195="","",IF(C195=$D$392,IF(D195=$B$5,"WorkHome","WorkForeign"),IF(C195=$D$394,IF(D195=$B$5,"TravelWorkHome","TravelWorkForeign"),IF(C195=$D$393,IF(D195=$B$5,"NonWorkHome","NonWorkForeign"),IF(C195=$D$395,IF(D195=$B$5,"TravelHome","TravelForeign"))))))</f>
        <v/>
      </c>
      <c r="H195" s="4" t="str">
        <f t="shared" si="2"/>
        <v/>
      </c>
    </row>
    <row r="196" spans="1:8" x14ac:dyDescent="0.2">
      <c r="A196" s="40">
        <v>45836</v>
      </c>
      <c r="B196" s="40" t="s">
        <v>18</v>
      </c>
      <c r="C196" s="2"/>
      <c r="D196" s="2"/>
      <c r="E196" s="2"/>
      <c r="F196" s="2"/>
      <c r="G196" s="8" t="str">
        <f>IF(C196="","",IF(C196=$D$392,IF(D196=$B$5,"WorkHome","WorkForeign"),IF(C196=$D$394,IF(D196=$B$5,"TravelWorkHome","TravelWorkForeign"),IF(C196=$D$393,IF(D196=$B$5,"NonWorkHome","NonWorkForeign"),IF(C196=$D$395,IF(D196=$B$5,"TravelHome","TravelForeign"))))))</f>
        <v/>
      </c>
      <c r="H196" s="4" t="str">
        <f t="shared" si="2"/>
        <v/>
      </c>
    </row>
    <row r="197" spans="1:8" x14ac:dyDescent="0.2">
      <c r="A197" s="40">
        <v>45837</v>
      </c>
      <c r="B197" s="40" t="s">
        <v>19</v>
      </c>
      <c r="C197" s="2"/>
      <c r="D197" s="2"/>
      <c r="E197" s="2"/>
      <c r="F197" s="2"/>
      <c r="G197" s="8" t="str">
        <f>IF(C197="","",IF(C197=$D$392,IF(D197=$B$5,"WorkHome","WorkForeign"),IF(C197=$D$394,IF(D197=$B$5,"TravelWorkHome","TravelWorkForeign"),IF(C197=$D$393,IF(D197=$B$5,"NonWorkHome","NonWorkForeign"),IF(C197=$D$395,IF(D197=$B$5,"TravelHome","TravelForeign"))))))</f>
        <v/>
      </c>
      <c r="H197" s="4" t="str">
        <f t="shared" si="2"/>
        <v/>
      </c>
    </row>
    <row r="198" spans="1:8" x14ac:dyDescent="0.2">
      <c r="A198" s="40">
        <v>45838</v>
      </c>
      <c r="B198" s="40" t="s">
        <v>20</v>
      </c>
      <c r="C198" s="2"/>
      <c r="D198" s="2"/>
      <c r="E198" s="2"/>
      <c r="F198" s="2"/>
      <c r="G198" s="8" t="str">
        <f>IF(C198="","",IF(C198=$D$392,IF(D198=$B$5,"WorkHome","WorkForeign"),IF(C198=$D$394,IF(D198=$B$5,"TravelWorkHome","TravelWorkForeign"),IF(C198=$D$393,IF(D198=$B$5,"NonWorkHome","NonWorkForeign"),IF(C198=$D$395,IF(D198=$B$5,"TravelHome","TravelForeign"))))))</f>
        <v/>
      </c>
      <c r="H198" s="4" t="str">
        <f t="shared" si="2"/>
        <v/>
      </c>
    </row>
    <row r="199" spans="1:8" ht="18" x14ac:dyDescent="0.25">
      <c r="A199" s="37" t="s">
        <v>36</v>
      </c>
      <c r="B199" s="38"/>
      <c r="C199" s="11"/>
      <c r="D199" s="11"/>
      <c r="E199" s="11"/>
      <c r="F199" s="11"/>
      <c r="G199" s="8" t="str">
        <f>IF(C199="","",IF(C199=$D$392,IF(D199=$B$5,"WorkHome","WorkForeign"),IF(C199=$D$394,IF(D199=$B$5,"TravelWorkHome","TravelWorkForeign"),IF(C199=$D$393,IF(D199=$B$5,"NonWorkHome","NonWorkForeign"),IF(C199=$D$395,IF(D199=$B$5,"TravelHome","TravelForeign"))))))</f>
        <v/>
      </c>
      <c r="H199" s="4" t="str">
        <f t="shared" si="2"/>
        <v/>
      </c>
    </row>
    <row r="200" spans="1:8" x14ac:dyDescent="0.2">
      <c r="A200" s="40">
        <v>45839</v>
      </c>
      <c r="B200" s="40" t="s">
        <v>21</v>
      </c>
      <c r="C200" s="2"/>
      <c r="D200" s="2"/>
      <c r="E200" s="2"/>
      <c r="F200" s="2"/>
      <c r="G200" s="8" t="str">
        <f>IF(C200="","",IF(C200=$D$392,IF(D200=$B$5,"WorkHome","WorkForeign"),IF(C200=$D$394,IF(D200=$B$5,"TravelWorkHome","TravelWorkForeign"),IF(C200=$D$393,IF(D200=$B$5,"NonWorkHome","NonWorkForeign"),IF(C200=$D$395,IF(D200=$B$5,"TravelHome","TravelForeign"))))))</f>
        <v/>
      </c>
      <c r="H200" s="4" t="str">
        <f t="shared" si="2"/>
        <v/>
      </c>
    </row>
    <row r="201" spans="1:8" x14ac:dyDescent="0.2">
      <c r="A201" s="40">
        <v>45840</v>
      </c>
      <c r="B201" s="40" t="s">
        <v>22</v>
      </c>
      <c r="C201" s="2"/>
      <c r="D201" s="2"/>
      <c r="E201" s="2"/>
      <c r="F201" s="2"/>
      <c r="G201" s="8" t="str">
        <f>IF(C201="","",IF(C201=$D$392,IF(D201=$B$5,"WorkHome","WorkForeign"),IF(C201=$D$394,IF(D201=$B$5,"TravelWorkHome","TravelWorkForeign"),IF(C201=$D$393,IF(D201=$B$5,"NonWorkHome","NonWorkForeign"),IF(C201=$D$395,IF(D201=$B$5,"TravelHome","TravelForeign"))))))</f>
        <v/>
      </c>
      <c r="H201" s="4" t="str">
        <f t="shared" si="2"/>
        <v/>
      </c>
    </row>
    <row r="202" spans="1:8" x14ac:dyDescent="0.2">
      <c r="A202" s="40">
        <v>45841</v>
      </c>
      <c r="B202" s="40" t="s">
        <v>23</v>
      </c>
      <c r="C202" s="2"/>
      <c r="D202" s="2"/>
      <c r="E202" s="2"/>
      <c r="F202" s="2"/>
      <c r="G202" s="8" t="str">
        <f>IF(C202="","",IF(C202=$D$392,IF(D202=$B$5,"WorkHome","WorkForeign"),IF(C202=$D$394,IF(D202=$B$5,"TravelWorkHome","TravelWorkForeign"),IF(C202=$D$393,IF(D202=$B$5,"NonWorkHome","NonWorkForeign"),IF(C202=$D$395,IF(D202=$B$5,"TravelHome","TravelForeign"))))))</f>
        <v/>
      </c>
      <c r="H202" s="4" t="str">
        <f t="shared" si="2"/>
        <v/>
      </c>
    </row>
    <row r="203" spans="1:8" x14ac:dyDescent="0.2">
      <c r="A203" s="40">
        <v>45842</v>
      </c>
      <c r="B203" s="40" t="s">
        <v>24</v>
      </c>
      <c r="C203" s="2"/>
      <c r="D203" s="2"/>
      <c r="E203" s="2"/>
      <c r="F203" s="2"/>
      <c r="G203" s="8" t="str">
        <f>IF(C203="","",IF(C203=$D$392,IF(D203=$B$5,"WorkHome","WorkForeign"),IF(C203=$D$394,IF(D203=$B$5,"TravelWorkHome","TravelWorkForeign"),IF(C203=$D$393,IF(D203=$B$5,"NonWorkHome","NonWorkForeign"),IF(C203=$D$395,IF(D203=$B$5,"TravelHome","TravelForeign"))))))</f>
        <v/>
      </c>
      <c r="H203" s="4" t="str">
        <f t="shared" si="2"/>
        <v/>
      </c>
    </row>
    <row r="204" spans="1:8" x14ac:dyDescent="0.2">
      <c r="A204" s="40">
        <v>45843</v>
      </c>
      <c r="B204" s="40" t="s">
        <v>18</v>
      </c>
      <c r="C204" s="2"/>
      <c r="D204" s="2"/>
      <c r="E204" s="2"/>
      <c r="F204" s="2"/>
      <c r="G204" s="8" t="str">
        <f>IF(C204="","",IF(C204=$D$392,IF(D204=$B$5,"WorkHome","WorkForeign"),IF(C204=$D$394,IF(D204=$B$5,"TravelWorkHome","TravelWorkForeign"),IF(C204=$D$393,IF(D204=$B$5,"NonWorkHome","NonWorkForeign"),IF(C204=$D$395,IF(D204=$B$5,"TravelHome","TravelForeign"))))))</f>
        <v/>
      </c>
      <c r="H204" s="4" t="str">
        <f t="shared" ref="H204:H267" si="3">IF(D204="","",IF(D204=$B$5,$B$5,IF(D204=$B$6,$B$6,IF(D204=$B$7,$B$7,"Other"))))</f>
        <v/>
      </c>
    </row>
    <row r="205" spans="1:8" x14ac:dyDescent="0.2">
      <c r="A205" s="40">
        <v>45844</v>
      </c>
      <c r="B205" s="40" t="s">
        <v>19</v>
      </c>
      <c r="C205" s="2"/>
      <c r="D205" s="2"/>
      <c r="E205" s="2"/>
      <c r="F205" s="2"/>
      <c r="G205" s="8" t="str">
        <f>IF(C205="","",IF(C205=$D$392,IF(D205=$B$5,"WorkHome","WorkForeign"),IF(C205=$D$394,IF(D205=$B$5,"TravelWorkHome","TravelWorkForeign"),IF(C205=$D$393,IF(D205=$B$5,"NonWorkHome","NonWorkForeign"),IF(C205=$D$395,IF(D205=$B$5,"TravelHome","TravelForeign"))))))</f>
        <v/>
      </c>
      <c r="H205" s="4" t="str">
        <f t="shared" si="3"/>
        <v/>
      </c>
    </row>
    <row r="206" spans="1:8" x14ac:dyDescent="0.2">
      <c r="A206" s="40">
        <v>45845</v>
      </c>
      <c r="B206" s="40" t="s">
        <v>20</v>
      </c>
      <c r="C206" s="2"/>
      <c r="D206" s="2"/>
      <c r="E206" s="2"/>
      <c r="F206" s="2"/>
      <c r="G206" s="8" t="str">
        <f>IF(C206="","",IF(C206=$D$392,IF(D206=$B$5,"WorkHome","WorkForeign"),IF(C206=$D$394,IF(D206=$B$5,"TravelWorkHome","TravelWorkForeign"),IF(C206=$D$393,IF(D206=$B$5,"NonWorkHome","NonWorkForeign"),IF(C206=$D$395,IF(D206=$B$5,"TravelHome","TravelForeign"))))))</f>
        <v/>
      </c>
      <c r="H206" s="4" t="str">
        <f t="shared" si="3"/>
        <v/>
      </c>
    </row>
    <row r="207" spans="1:8" x14ac:dyDescent="0.2">
      <c r="A207" s="40">
        <v>45846</v>
      </c>
      <c r="B207" s="40" t="s">
        <v>21</v>
      </c>
      <c r="C207" s="2"/>
      <c r="D207" s="2"/>
      <c r="E207" s="2"/>
      <c r="F207" s="2"/>
      <c r="G207" s="8" t="str">
        <f>IF(C207="","",IF(C207=$D$392,IF(D207=$B$5,"WorkHome","WorkForeign"),IF(C207=$D$394,IF(D207=$B$5,"TravelWorkHome","TravelWorkForeign"),IF(C207=$D$393,IF(D207=$B$5,"NonWorkHome","NonWorkForeign"),IF(C207=$D$395,IF(D207=$B$5,"TravelHome","TravelForeign"))))))</f>
        <v/>
      </c>
      <c r="H207" s="4" t="str">
        <f t="shared" si="3"/>
        <v/>
      </c>
    </row>
    <row r="208" spans="1:8" x14ac:dyDescent="0.2">
      <c r="A208" s="40">
        <v>45847</v>
      </c>
      <c r="B208" s="40" t="s">
        <v>22</v>
      </c>
      <c r="C208" s="2"/>
      <c r="D208" s="2"/>
      <c r="E208" s="2"/>
      <c r="F208" s="2"/>
      <c r="G208" s="8" t="str">
        <f>IF(C208="","",IF(C208=$D$392,IF(D208=$B$5,"WorkHome","WorkForeign"),IF(C208=$D$394,IF(D208=$B$5,"TravelWorkHome","TravelWorkForeign"),IF(C208=$D$393,IF(D208=$B$5,"NonWorkHome","NonWorkForeign"),IF(C208=$D$395,IF(D208=$B$5,"TravelHome","TravelForeign"))))))</f>
        <v/>
      </c>
      <c r="H208" s="4" t="str">
        <f t="shared" si="3"/>
        <v/>
      </c>
    </row>
    <row r="209" spans="1:14" x14ac:dyDescent="0.2">
      <c r="A209" s="40">
        <v>45848</v>
      </c>
      <c r="B209" s="40" t="s">
        <v>23</v>
      </c>
      <c r="C209" s="2"/>
      <c r="D209" s="2"/>
      <c r="E209" s="2"/>
      <c r="F209" s="2"/>
      <c r="G209" s="8" t="str">
        <f>IF(C209="","",IF(C209=$D$392,IF(D209=$B$5,"WorkHome","WorkForeign"),IF(C209=$D$394,IF(D209=$B$5,"TravelWorkHome","TravelWorkForeign"),IF(C209=$D$393,IF(D209=$B$5,"NonWorkHome","NonWorkForeign"),IF(C209=$D$395,IF(D209=$B$5,"TravelHome","TravelForeign"))))))</f>
        <v/>
      </c>
      <c r="H209" s="4" t="str">
        <f t="shared" si="3"/>
        <v/>
      </c>
    </row>
    <row r="210" spans="1:14" x14ac:dyDescent="0.2">
      <c r="A210" s="40">
        <v>45849</v>
      </c>
      <c r="B210" s="40" t="s">
        <v>24</v>
      </c>
      <c r="C210" s="2"/>
      <c r="D210" s="2"/>
      <c r="E210" s="2"/>
      <c r="F210" s="2"/>
      <c r="G210" s="8" t="str">
        <f>IF(C210="","",IF(C210=$D$392,IF(D210=$B$5,"WorkHome","WorkForeign"),IF(C210=$D$394,IF(D210=$B$5,"TravelWorkHome","TravelWorkForeign"),IF(C210=$D$393,IF(D210=$B$5,"NonWorkHome","NonWorkForeign"),IF(C210=$D$395,IF(D210=$B$5,"TravelHome","TravelForeign"))))))</f>
        <v/>
      </c>
      <c r="H210" s="4" t="str">
        <f t="shared" si="3"/>
        <v/>
      </c>
    </row>
    <row r="211" spans="1:14" x14ac:dyDescent="0.2">
      <c r="A211" s="40">
        <v>45850</v>
      </c>
      <c r="B211" s="40" t="s">
        <v>18</v>
      </c>
      <c r="C211" s="2"/>
      <c r="D211" s="2"/>
      <c r="E211" s="2"/>
      <c r="F211" s="2"/>
      <c r="G211" s="8" t="str">
        <f>IF(C211="","",IF(C211=$D$392,IF(D211=$B$5,"WorkHome","WorkForeign"),IF(C211=$D$394,IF(D211=$B$5,"TravelWorkHome","TravelWorkForeign"),IF(C211=$D$393,IF(D211=$B$5,"NonWorkHome","NonWorkForeign"),IF(C211=$D$395,IF(D211=$B$5,"TravelHome","TravelForeign"))))))</f>
        <v/>
      </c>
      <c r="H211" s="4" t="str">
        <f t="shared" si="3"/>
        <v/>
      </c>
    </row>
    <row r="212" spans="1:14" x14ac:dyDescent="0.2">
      <c r="A212" s="40">
        <v>45851</v>
      </c>
      <c r="B212" s="40" t="s">
        <v>19</v>
      </c>
      <c r="C212" s="2"/>
      <c r="D212" s="2"/>
      <c r="E212" s="2"/>
      <c r="F212" s="2"/>
      <c r="G212" s="8" t="str">
        <f>IF(C212="","",IF(C212=$D$392,IF(D212=$B$5,"WorkHome","WorkForeign"),IF(C212=$D$394,IF(D212=$B$5,"TravelWorkHome","TravelWorkForeign"),IF(C212=$D$393,IF(D212=$B$5,"NonWorkHome","NonWorkForeign"),IF(C212=$D$395,IF(D212=$B$5,"TravelHome","TravelForeign"))))))</f>
        <v/>
      </c>
      <c r="H212" s="4" t="str">
        <f t="shared" si="3"/>
        <v/>
      </c>
    </row>
    <row r="213" spans="1:14" x14ac:dyDescent="0.2">
      <c r="A213" s="40">
        <v>45852</v>
      </c>
      <c r="B213" s="40" t="s">
        <v>20</v>
      </c>
      <c r="C213" s="2"/>
      <c r="D213" s="2"/>
      <c r="E213" s="2"/>
      <c r="F213" s="2"/>
      <c r="G213" s="8" t="str">
        <f>IF(C213="","",IF(C213=$D$392,IF(D213=$B$5,"WorkHome","WorkForeign"),IF(C213=$D$394,IF(D213=$B$5,"TravelWorkHome","TravelWorkForeign"),IF(C213=$D$393,IF(D213=$B$5,"NonWorkHome","NonWorkForeign"),IF(C213=$D$395,IF(D213=$B$5,"TravelHome","TravelForeign"))))))</f>
        <v/>
      </c>
      <c r="H213" s="4" t="str">
        <f t="shared" si="3"/>
        <v/>
      </c>
    </row>
    <row r="214" spans="1:14" x14ac:dyDescent="0.2">
      <c r="A214" s="40">
        <v>45853</v>
      </c>
      <c r="B214" s="40" t="s">
        <v>21</v>
      </c>
      <c r="C214" s="2"/>
      <c r="D214" s="2"/>
      <c r="E214" s="2"/>
      <c r="F214" s="2"/>
      <c r="G214" s="8" t="str">
        <f>IF(C214="","",IF(C214=$D$392,IF(D214=$B$5,"WorkHome","WorkForeign"),IF(C214=$D$394,IF(D214=$B$5,"TravelWorkHome","TravelWorkForeign"),IF(C214=$D$393,IF(D214=$B$5,"NonWorkHome","NonWorkForeign"),IF(C214=$D$395,IF(D214=$B$5,"TravelHome","TravelForeign"))))))</f>
        <v/>
      </c>
      <c r="H214" s="4" t="str">
        <f t="shared" si="3"/>
        <v/>
      </c>
    </row>
    <row r="215" spans="1:14" ht="13.5" thickBot="1" x14ac:dyDescent="0.25">
      <c r="A215" s="40">
        <v>45854</v>
      </c>
      <c r="B215" s="40" t="s">
        <v>22</v>
      </c>
      <c r="C215" s="2"/>
      <c r="D215" s="2"/>
      <c r="E215" s="2"/>
      <c r="F215" s="2"/>
      <c r="G215" s="8" t="str">
        <f>IF(C215="","",IF(C215=$D$392,IF(D215=$B$5,"WorkHome","WorkForeign"),IF(C215=$D$394,IF(D215=$B$5,"TravelWorkHome","TravelWorkForeign"),IF(C215=$D$393,IF(D215=$B$5,"NonWorkHome","NonWorkForeign"),IF(C215=$D$395,IF(D215=$B$5,"TravelHome","TravelForeign"))))))</f>
        <v/>
      </c>
      <c r="H215" s="4" t="str">
        <f t="shared" si="3"/>
        <v/>
      </c>
    </row>
    <row r="216" spans="1:14" ht="13.5" thickBot="1" x14ac:dyDescent="0.25">
      <c r="A216" s="40">
        <v>45855</v>
      </c>
      <c r="B216" s="40" t="s">
        <v>23</v>
      </c>
      <c r="C216" s="2"/>
      <c r="D216" s="2"/>
      <c r="E216" s="2"/>
      <c r="F216" s="2"/>
      <c r="G216" s="8" t="str">
        <f>IF(C216="","",IF(C216=$D$392,IF(D216=$B$5,"WorkHome","WorkForeign"),IF(C216=$D$394,IF(D216=$B$5,"TravelWorkHome","TravelWorkForeign"),IF(C216=$D$393,IF(D216=$B$5,"NonWorkHome","NonWorkForeign"),IF(C216=$D$395,IF(D216=$B$5,"TravelHome","TravelForeign"))))))</f>
        <v/>
      </c>
      <c r="H216" s="4" t="str">
        <f t="shared" si="3"/>
        <v/>
      </c>
      <c r="J216" s="86">
        <v>45839</v>
      </c>
      <c r="K216" s="87"/>
      <c r="L216" s="87"/>
      <c r="M216" s="87"/>
      <c r="N216" s="88"/>
    </row>
    <row r="217" spans="1:14" x14ac:dyDescent="0.2">
      <c r="A217" s="40">
        <v>45856</v>
      </c>
      <c r="B217" s="40" t="s">
        <v>24</v>
      </c>
      <c r="C217" s="2"/>
      <c r="D217" s="2"/>
      <c r="E217" s="2"/>
      <c r="F217" s="2"/>
      <c r="G217" s="8" t="str">
        <f>IF(C217="","",IF(C217=$D$392,IF(D217=$B$5,"WorkHome","WorkForeign"),IF(C217=$D$394,IF(D217=$B$5,"TravelWorkHome","TravelWorkForeign"),IF(C217=$D$393,IF(D217=$B$5,"NonWorkHome","NonWorkForeign"),IF(C217=$D$395,IF(D217=$B$5,"TravelHome","TravelForeign"))))))</f>
        <v/>
      </c>
      <c r="H217" s="4" t="str">
        <f t="shared" si="3"/>
        <v/>
      </c>
      <c r="J217" s="42"/>
      <c r="K217" s="43"/>
      <c r="L217" s="43" t="str">
        <f>IF($B$5="","Input Home",$B$5)</f>
        <v>Input Home</v>
      </c>
      <c r="M217" s="43" t="s">
        <v>25</v>
      </c>
      <c r="N217" s="44"/>
    </row>
    <row r="218" spans="1:14" x14ac:dyDescent="0.2">
      <c r="A218" s="40">
        <v>45857</v>
      </c>
      <c r="B218" s="40" t="s">
        <v>18</v>
      </c>
      <c r="C218" s="2"/>
      <c r="D218" s="2"/>
      <c r="E218" s="2"/>
      <c r="F218" s="2"/>
      <c r="G218" s="8" t="str">
        <f>IF(C218="","",IF(C218=$D$392,IF(D218=$B$5,"WorkHome","WorkForeign"),IF(C218=$D$394,IF(D218=$B$5,"TravelWorkHome","TravelWorkForeign"),IF(C218=$D$393,IF(D218=$B$5,"NonWorkHome","NonWorkForeign"),IF(C218=$D$395,IF(D218=$B$5,"TravelHome","TravelForeign"))))))</f>
        <v/>
      </c>
      <c r="H218" s="4" t="str">
        <f t="shared" si="3"/>
        <v/>
      </c>
      <c r="J218" s="45"/>
      <c r="K218" s="46" t="s">
        <v>26</v>
      </c>
      <c r="L218" s="46">
        <f>COUNTIF($G$200:$G$230,"WorkHome")</f>
        <v>0</v>
      </c>
      <c r="M218" s="46">
        <f>COUNTIF($G$200:$G$230,"WorkForeign")</f>
        <v>0</v>
      </c>
      <c r="N218" s="26"/>
    </row>
    <row r="219" spans="1:14" x14ac:dyDescent="0.2">
      <c r="A219" s="40">
        <v>45858</v>
      </c>
      <c r="B219" s="40" t="s">
        <v>19</v>
      </c>
      <c r="C219" s="2"/>
      <c r="D219" s="2"/>
      <c r="E219" s="2"/>
      <c r="F219" s="2"/>
      <c r="G219" s="8" t="str">
        <f>IF(C219="","",IF(C219=$D$392,IF(D219=$B$5,"WorkHome","WorkForeign"),IF(C219=$D$394,IF(D219=$B$5,"TravelWorkHome","TravelWorkForeign"),IF(C219=$D$393,IF(D219=$B$5,"NonWorkHome","NonWorkForeign"),IF(C219=$D$395,IF(D219=$B$5,"TravelHome","TravelForeign"))))))</f>
        <v/>
      </c>
      <c r="H219" s="4" t="str">
        <f t="shared" si="3"/>
        <v/>
      </c>
      <c r="J219" s="45"/>
      <c r="K219" s="46" t="s">
        <v>27</v>
      </c>
      <c r="L219" s="46">
        <f>COUNTIF($G$200:$G$230,"NonWorkHome")</f>
        <v>0</v>
      </c>
      <c r="M219" s="46">
        <f>COUNTIF($G$200:$G$230,"NonWorkForeign")</f>
        <v>0</v>
      </c>
      <c r="N219" s="26"/>
    </row>
    <row r="220" spans="1:14" x14ac:dyDescent="0.2">
      <c r="A220" s="40">
        <v>45859</v>
      </c>
      <c r="B220" s="40" t="s">
        <v>20</v>
      </c>
      <c r="C220" s="2"/>
      <c r="D220" s="2"/>
      <c r="E220" s="2"/>
      <c r="F220" s="2"/>
      <c r="G220" s="8" t="str">
        <f>IF(C220="","",IF(C220=$D$392,IF(D220=$B$5,"WorkHome","WorkForeign"),IF(C220=$D$394,IF(D220=$B$5,"TravelWorkHome","TravelWorkForeign"),IF(C220=$D$393,IF(D220=$B$5,"NonWorkHome","NonWorkForeign"),IF(C220=$D$395,IF(D220=$B$5,"TravelHome","TravelForeign"))))))</f>
        <v/>
      </c>
      <c r="H220" s="4" t="str">
        <f t="shared" si="3"/>
        <v/>
      </c>
      <c r="J220" s="45"/>
      <c r="K220" s="46" t="s">
        <v>28</v>
      </c>
      <c r="L220" s="46">
        <f>COUNTIF($G$200:$G$230,"TravelWorkHome")</f>
        <v>0</v>
      </c>
      <c r="M220" s="46">
        <f>COUNTIF($G$200:$G$230,"TravelWorkForeign")</f>
        <v>0</v>
      </c>
      <c r="N220" s="26"/>
    </row>
    <row r="221" spans="1:14" ht="13.5" thickBot="1" x14ac:dyDescent="0.25">
      <c r="A221" s="40">
        <v>45860</v>
      </c>
      <c r="B221" s="40" t="s">
        <v>21</v>
      </c>
      <c r="C221" s="2"/>
      <c r="D221" s="2"/>
      <c r="E221" s="2"/>
      <c r="F221" s="2"/>
      <c r="G221" s="8" t="str">
        <f>IF(C221="","",IF(C221=$D$392,IF(D221=$B$5,"WorkHome","WorkForeign"),IF(C221=$D$394,IF(D221=$B$5,"TravelWorkHome","TravelWorkForeign"),IF(C221=$D$393,IF(D221=$B$5,"NonWorkHome","NonWorkForeign"),IF(C221=$D$395,IF(D221=$B$5,"TravelHome","TravelForeign"))))))</f>
        <v/>
      </c>
      <c r="H221" s="4" t="str">
        <f t="shared" si="3"/>
        <v/>
      </c>
      <c r="J221" s="47"/>
      <c r="K221" s="48" t="s">
        <v>29</v>
      </c>
      <c r="L221" s="48">
        <f>COUNTIF($G$200:$G$230,"TravelHome")</f>
        <v>0</v>
      </c>
      <c r="M221" s="48">
        <f>COUNTIF($G$200:$G$230,"TravelForeign")</f>
        <v>0</v>
      </c>
      <c r="N221" s="49"/>
    </row>
    <row r="222" spans="1:14" ht="13.5" thickBot="1" x14ac:dyDescent="0.25">
      <c r="A222" s="40">
        <v>45861</v>
      </c>
      <c r="B222" s="40" t="s">
        <v>22</v>
      </c>
      <c r="C222" s="2"/>
      <c r="D222" s="2"/>
      <c r="E222" s="2"/>
      <c r="F222" s="2"/>
      <c r="G222" s="8" t="str">
        <f>IF(C222="","",IF(C222=$D$392,IF(D222=$B$5,"WorkHome","WorkForeign"),IF(C222=$D$394,IF(D222=$B$5,"TravelWorkHome","TravelWorkForeign"),IF(C222=$D$393,IF(D222=$B$5,"NonWorkHome","NonWorkForeign"),IF(C222=$D$395,IF(D222=$B$5,"TravelHome","TravelForeign"))))))</f>
        <v/>
      </c>
      <c r="H222" s="4" t="str">
        <f t="shared" si="3"/>
        <v/>
      </c>
      <c r="J222" s="50"/>
      <c r="K222" s="51" t="s">
        <v>30</v>
      </c>
      <c r="L222" s="51">
        <f>SUM(L218:L221)</f>
        <v>0</v>
      </c>
      <c r="M222" s="52">
        <f>SUM(M218:M221)</f>
        <v>0</v>
      </c>
      <c r="N222" s="53">
        <f>SUM(L222:M222)</f>
        <v>0</v>
      </c>
    </row>
    <row r="223" spans="1:14" x14ac:dyDescent="0.2">
      <c r="A223" s="40">
        <v>45862</v>
      </c>
      <c r="B223" s="40" t="s">
        <v>23</v>
      </c>
      <c r="C223" s="2"/>
      <c r="D223" s="2"/>
      <c r="E223" s="2"/>
      <c r="F223" s="2"/>
      <c r="G223" s="8" t="str">
        <f>IF(C223="","",IF(C223=$D$392,IF(D223=$B$5,"WorkHome","WorkForeign"),IF(C223=$D$394,IF(D223=$B$5,"TravelWorkHome","TravelWorkForeign"),IF(C223=$D$393,IF(D223=$B$5,"NonWorkHome","NonWorkForeign"),IF(C223=$D$395,IF(D223=$B$5,"TravelHome","TravelForeign"))))))</f>
        <v/>
      </c>
      <c r="H223" s="4" t="str">
        <f t="shared" si="3"/>
        <v/>
      </c>
    </row>
    <row r="224" spans="1:14" x14ac:dyDescent="0.2">
      <c r="A224" s="40">
        <v>45863</v>
      </c>
      <c r="B224" s="40" t="s">
        <v>24</v>
      </c>
      <c r="C224" s="2"/>
      <c r="D224" s="2"/>
      <c r="E224" s="2"/>
      <c r="F224" s="2"/>
      <c r="G224" s="8" t="str">
        <f>IF(C224="","",IF(C224=$D$392,IF(D224=$B$5,"WorkHome","WorkForeign"),IF(C224=$D$394,IF(D224=$B$5,"TravelWorkHome","TravelWorkForeign"),IF(C224=$D$393,IF(D224=$B$5,"NonWorkHome","NonWorkForeign"),IF(C224=$D$395,IF(D224=$B$5,"TravelHome","TravelForeign"))))))</f>
        <v/>
      </c>
      <c r="H224" s="4" t="str">
        <f t="shared" si="3"/>
        <v/>
      </c>
    </row>
    <row r="225" spans="1:8" x14ac:dyDescent="0.2">
      <c r="A225" s="40">
        <v>45864</v>
      </c>
      <c r="B225" s="40" t="s">
        <v>18</v>
      </c>
      <c r="C225" s="2"/>
      <c r="D225" s="2"/>
      <c r="E225" s="2"/>
      <c r="F225" s="2"/>
      <c r="G225" s="8" t="str">
        <f>IF(C225="","",IF(C225=$D$392,IF(D225=$B$5,"WorkHome","WorkForeign"),IF(C225=$D$394,IF(D225=$B$5,"TravelWorkHome","TravelWorkForeign"),IF(C225=$D$393,IF(D225=$B$5,"NonWorkHome","NonWorkForeign"),IF(C225=$D$395,IF(D225=$B$5,"TravelHome","TravelForeign"))))))</f>
        <v/>
      </c>
      <c r="H225" s="4" t="str">
        <f t="shared" si="3"/>
        <v/>
      </c>
    </row>
    <row r="226" spans="1:8" x14ac:dyDescent="0.2">
      <c r="A226" s="40">
        <v>45865</v>
      </c>
      <c r="B226" s="40" t="s">
        <v>19</v>
      </c>
      <c r="C226" s="2"/>
      <c r="D226" s="2"/>
      <c r="E226" s="2"/>
      <c r="F226" s="2"/>
      <c r="G226" s="8" t="str">
        <f>IF(C226="","",IF(C226=$D$392,IF(D226=$B$5,"WorkHome","WorkForeign"),IF(C226=$D$394,IF(D226=$B$5,"TravelWorkHome","TravelWorkForeign"),IF(C226=$D$393,IF(D226=$B$5,"NonWorkHome","NonWorkForeign"),IF(C226=$D$395,IF(D226=$B$5,"TravelHome","TravelForeign"))))))</f>
        <v/>
      </c>
      <c r="H226" s="4" t="str">
        <f t="shared" si="3"/>
        <v/>
      </c>
    </row>
    <row r="227" spans="1:8" x14ac:dyDescent="0.2">
      <c r="A227" s="40">
        <v>45866</v>
      </c>
      <c r="B227" s="40" t="s">
        <v>20</v>
      </c>
      <c r="C227" s="2"/>
      <c r="D227" s="2"/>
      <c r="E227" s="2"/>
      <c r="F227" s="2"/>
      <c r="G227" s="8" t="str">
        <f>IF(C227="","",IF(C227=$D$392,IF(D227=$B$5,"WorkHome","WorkForeign"),IF(C227=$D$394,IF(D227=$B$5,"TravelWorkHome","TravelWorkForeign"),IF(C227=$D$393,IF(D227=$B$5,"NonWorkHome","NonWorkForeign"),IF(C227=$D$395,IF(D227=$B$5,"TravelHome","TravelForeign"))))))</f>
        <v/>
      </c>
      <c r="H227" s="4" t="str">
        <f t="shared" si="3"/>
        <v/>
      </c>
    </row>
    <row r="228" spans="1:8" x14ac:dyDescent="0.2">
      <c r="A228" s="40">
        <v>45867</v>
      </c>
      <c r="B228" s="40" t="s">
        <v>21</v>
      </c>
      <c r="C228" s="2"/>
      <c r="D228" s="2"/>
      <c r="E228" s="2"/>
      <c r="F228" s="2"/>
      <c r="G228" s="8" t="str">
        <f>IF(C228="","",IF(C228=$D$392,IF(D228=$B$5,"WorkHome","WorkForeign"),IF(C228=$D$394,IF(D228=$B$5,"TravelWorkHome","TravelWorkForeign"),IF(C228=$D$393,IF(D228=$B$5,"NonWorkHome","NonWorkForeign"),IF(C228=$D$395,IF(D228=$B$5,"TravelHome","TravelForeign"))))))</f>
        <v/>
      </c>
      <c r="H228" s="4" t="str">
        <f t="shared" si="3"/>
        <v/>
      </c>
    </row>
    <row r="229" spans="1:8" x14ac:dyDescent="0.2">
      <c r="A229" s="40">
        <v>45868</v>
      </c>
      <c r="B229" s="40" t="s">
        <v>22</v>
      </c>
      <c r="C229" s="2"/>
      <c r="D229" s="2"/>
      <c r="E229" s="2"/>
      <c r="F229" s="2"/>
      <c r="G229" s="8" t="str">
        <f>IF(C229="","",IF(C229=$D$392,IF(D229=$B$5,"WorkHome","WorkForeign"),IF(C229=$D$394,IF(D229=$B$5,"TravelWorkHome","TravelWorkForeign"),IF(C229=$D$393,IF(D229=$B$5,"NonWorkHome","NonWorkForeign"),IF(C229=$D$395,IF(D229=$B$5,"TravelHome","TravelForeign"))))))</f>
        <v/>
      </c>
      <c r="H229" s="4" t="str">
        <f t="shared" si="3"/>
        <v/>
      </c>
    </row>
    <row r="230" spans="1:8" x14ac:dyDescent="0.2">
      <c r="A230" s="40">
        <v>45869</v>
      </c>
      <c r="B230" s="40" t="s">
        <v>23</v>
      </c>
      <c r="C230" s="2"/>
      <c r="D230" s="2"/>
      <c r="E230" s="2"/>
      <c r="F230" s="2"/>
      <c r="G230" s="8" t="str">
        <f>IF(C230="","",IF(C230=$D$392,IF(D230=$B$5,"WorkHome","WorkForeign"),IF(C230=$D$394,IF(D230=$B$5,"TravelWorkHome","TravelWorkForeign"),IF(C230=$D$393,IF(D230=$B$5,"NonWorkHome","NonWorkForeign"),IF(C230=$D$395,IF(D230=$B$5,"TravelHome","TravelForeign"))))))</f>
        <v/>
      </c>
      <c r="H230" s="4" t="str">
        <f t="shared" si="3"/>
        <v/>
      </c>
    </row>
    <row r="231" spans="1:8" ht="18" x14ac:dyDescent="0.25">
      <c r="A231" s="37" t="s">
        <v>37</v>
      </c>
      <c r="B231" s="38"/>
      <c r="C231" s="11"/>
      <c r="D231" s="11"/>
      <c r="E231" s="11"/>
      <c r="F231" s="11"/>
      <c r="G231" s="8" t="str">
        <f>IF(C231="","",IF(C231=$D$392,IF(D231=$B$5,"WorkHome","WorkForeign"),IF(C231=$D$394,IF(D231=$B$5,"TravelWorkHome","TravelWorkForeign"),IF(C231=$D$393,IF(D231=$B$5,"NonWorkHome","NonWorkForeign"),IF(C231=$D$395,IF(D231=$B$5,"TravelHome","TravelForeign"))))))</f>
        <v/>
      </c>
      <c r="H231" s="4" t="str">
        <f t="shared" si="3"/>
        <v/>
      </c>
    </row>
    <row r="232" spans="1:8" x14ac:dyDescent="0.2">
      <c r="A232" s="40">
        <v>45870</v>
      </c>
      <c r="B232" s="40" t="s">
        <v>24</v>
      </c>
      <c r="C232" s="2"/>
      <c r="D232" s="2"/>
      <c r="E232" s="2"/>
      <c r="F232" s="2"/>
      <c r="G232" s="8" t="str">
        <f>IF(C232="","",IF(C232=$D$392,IF(D232=$B$5,"WorkHome","WorkForeign"),IF(C232=$D$394,IF(D232=$B$5,"TravelWorkHome","TravelWorkForeign"),IF(C232=$D$393,IF(D232=$B$5,"NonWorkHome","NonWorkForeign"),IF(C232=$D$395,IF(D232=$B$5,"TravelHome","TravelForeign"))))))</f>
        <v/>
      </c>
      <c r="H232" s="4" t="str">
        <f t="shared" si="3"/>
        <v/>
      </c>
    </row>
    <row r="233" spans="1:8" x14ac:dyDescent="0.2">
      <c r="A233" s="40">
        <v>45871</v>
      </c>
      <c r="B233" s="40" t="s">
        <v>18</v>
      </c>
      <c r="C233" s="2"/>
      <c r="D233" s="2"/>
      <c r="E233" s="2"/>
      <c r="F233" s="2"/>
      <c r="G233" s="8" t="str">
        <f>IF(C233="","",IF(C233=$D$392,IF(D233=$B$5,"WorkHome","WorkForeign"),IF(C233=$D$394,IF(D233=$B$5,"TravelWorkHome","TravelWorkForeign"),IF(C233=$D$393,IF(D233=$B$5,"NonWorkHome","NonWorkForeign"),IF(C233=$D$395,IF(D233=$B$5,"TravelHome","TravelForeign"))))))</f>
        <v/>
      </c>
      <c r="H233" s="4" t="str">
        <f t="shared" si="3"/>
        <v/>
      </c>
    </row>
    <row r="234" spans="1:8" x14ac:dyDescent="0.2">
      <c r="A234" s="40">
        <v>45872</v>
      </c>
      <c r="B234" s="40" t="s">
        <v>19</v>
      </c>
      <c r="C234" s="2"/>
      <c r="D234" s="2"/>
      <c r="E234" s="2"/>
      <c r="F234" s="2"/>
      <c r="G234" s="8" t="str">
        <f>IF(C234="","",IF(C234=$D$392,IF(D234=$B$5,"WorkHome","WorkForeign"),IF(C234=$D$394,IF(D234=$B$5,"TravelWorkHome","TravelWorkForeign"),IF(C234=$D$393,IF(D234=$B$5,"NonWorkHome","NonWorkForeign"),IF(C234=$D$395,IF(D234=$B$5,"TravelHome","TravelForeign"))))))</f>
        <v/>
      </c>
      <c r="H234" s="4" t="str">
        <f t="shared" si="3"/>
        <v/>
      </c>
    </row>
    <row r="235" spans="1:8" x14ac:dyDescent="0.2">
      <c r="A235" s="40">
        <v>45873</v>
      </c>
      <c r="B235" s="40" t="s">
        <v>20</v>
      </c>
      <c r="C235" s="2"/>
      <c r="D235" s="2"/>
      <c r="E235" s="2"/>
      <c r="F235" s="2"/>
      <c r="G235" s="8" t="str">
        <f>IF(C235="","",IF(C235=$D$392,IF(D235=$B$5,"WorkHome","WorkForeign"),IF(C235=$D$394,IF(D235=$B$5,"TravelWorkHome","TravelWorkForeign"),IF(C235=$D$393,IF(D235=$B$5,"NonWorkHome","NonWorkForeign"),IF(C235=$D$395,IF(D235=$B$5,"TravelHome","TravelForeign"))))))</f>
        <v/>
      </c>
      <c r="H235" s="4" t="str">
        <f t="shared" si="3"/>
        <v/>
      </c>
    </row>
    <row r="236" spans="1:8" x14ac:dyDescent="0.2">
      <c r="A236" s="40">
        <v>45874</v>
      </c>
      <c r="B236" s="40" t="s">
        <v>21</v>
      </c>
      <c r="C236" s="2"/>
      <c r="D236" s="2"/>
      <c r="E236" s="2"/>
      <c r="F236" s="2"/>
      <c r="G236" s="8" t="str">
        <f>IF(C236="","",IF(C236=$D$392,IF(D236=$B$5,"WorkHome","WorkForeign"),IF(C236=$D$394,IF(D236=$B$5,"TravelWorkHome","TravelWorkForeign"),IF(C236=$D$393,IF(D236=$B$5,"NonWorkHome","NonWorkForeign"),IF(C236=$D$395,IF(D236=$B$5,"TravelHome","TravelForeign"))))))</f>
        <v/>
      </c>
      <c r="H236" s="4" t="str">
        <f t="shared" si="3"/>
        <v/>
      </c>
    </row>
    <row r="237" spans="1:8" x14ac:dyDescent="0.2">
      <c r="A237" s="40">
        <v>45875</v>
      </c>
      <c r="B237" s="40" t="s">
        <v>22</v>
      </c>
      <c r="C237" s="2"/>
      <c r="D237" s="2"/>
      <c r="E237" s="2"/>
      <c r="F237" s="2"/>
      <c r="G237" s="8" t="str">
        <f>IF(C237="","",IF(C237=$D$392,IF(D237=$B$5,"WorkHome","WorkForeign"),IF(C237=$D$394,IF(D237=$B$5,"TravelWorkHome","TravelWorkForeign"),IF(C237=$D$393,IF(D237=$B$5,"NonWorkHome","NonWorkForeign"),IF(C237=$D$395,IF(D237=$B$5,"TravelHome","TravelForeign"))))))</f>
        <v/>
      </c>
      <c r="H237" s="4" t="str">
        <f t="shared" si="3"/>
        <v/>
      </c>
    </row>
    <row r="238" spans="1:8" x14ac:dyDescent="0.2">
      <c r="A238" s="40">
        <v>45876</v>
      </c>
      <c r="B238" s="40" t="s">
        <v>23</v>
      </c>
      <c r="C238" s="2"/>
      <c r="D238" s="2"/>
      <c r="E238" s="2"/>
      <c r="F238" s="2"/>
      <c r="G238" s="8" t="str">
        <f>IF(C238="","",IF(C238=$D$392,IF(D238=$B$5,"WorkHome","WorkForeign"),IF(C238=$D$394,IF(D238=$B$5,"TravelWorkHome","TravelWorkForeign"),IF(C238=$D$393,IF(D238=$B$5,"NonWorkHome","NonWorkForeign"),IF(C238=$D$395,IF(D238=$B$5,"TravelHome","TravelForeign"))))))</f>
        <v/>
      </c>
      <c r="H238" s="4" t="str">
        <f t="shared" si="3"/>
        <v/>
      </c>
    </row>
    <row r="239" spans="1:8" x14ac:dyDescent="0.2">
      <c r="A239" s="40">
        <v>45877</v>
      </c>
      <c r="B239" s="40" t="s">
        <v>24</v>
      </c>
      <c r="C239" s="2"/>
      <c r="D239" s="2"/>
      <c r="E239" s="2"/>
      <c r="F239" s="2"/>
      <c r="G239" s="8" t="str">
        <f>IF(C239="","",IF(C239=$D$392,IF(D239=$B$5,"WorkHome","WorkForeign"),IF(C239=$D$394,IF(D239=$B$5,"TravelWorkHome","TravelWorkForeign"),IF(C239=$D$393,IF(D239=$B$5,"NonWorkHome","NonWorkForeign"),IF(C239=$D$395,IF(D239=$B$5,"TravelHome","TravelForeign"))))))</f>
        <v/>
      </c>
      <c r="H239" s="4" t="str">
        <f t="shared" si="3"/>
        <v/>
      </c>
    </row>
    <row r="240" spans="1:8" x14ac:dyDescent="0.2">
      <c r="A240" s="40">
        <v>45878</v>
      </c>
      <c r="B240" s="40" t="s">
        <v>18</v>
      </c>
      <c r="C240" s="2"/>
      <c r="D240" s="2"/>
      <c r="E240" s="2"/>
      <c r="F240" s="2"/>
      <c r="G240" s="8" t="str">
        <f>IF(C240="","",IF(C240=$D$392,IF(D240=$B$5,"WorkHome","WorkForeign"),IF(C240=$D$394,IF(D240=$B$5,"TravelWorkHome","TravelWorkForeign"),IF(C240=$D$393,IF(D240=$B$5,"NonWorkHome","NonWorkForeign"),IF(C240=$D$395,IF(D240=$B$5,"TravelHome","TravelForeign"))))))</f>
        <v/>
      </c>
      <c r="H240" s="4" t="str">
        <f t="shared" si="3"/>
        <v/>
      </c>
    </row>
    <row r="241" spans="1:14" x14ac:dyDescent="0.2">
      <c r="A241" s="40">
        <v>45879</v>
      </c>
      <c r="B241" s="40" t="s">
        <v>19</v>
      </c>
      <c r="C241" s="2"/>
      <c r="D241" s="2"/>
      <c r="E241" s="2"/>
      <c r="F241" s="2"/>
      <c r="G241" s="8" t="str">
        <f>IF(C241="","",IF(C241=$D$392,IF(D241=$B$5,"WorkHome","WorkForeign"),IF(C241=$D$394,IF(D241=$B$5,"TravelWorkHome","TravelWorkForeign"),IF(C241=$D$393,IF(D241=$B$5,"NonWorkHome","NonWorkForeign"),IF(C241=$D$395,IF(D241=$B$5,"TravelHome","TravelForeign"))))))</f>
        <v/>
      </c>
      <c r="H241" s="4" t="str">
        <f t="shared" si="3"/>
        <v/>
      </c>
    </row>
    <row r="242" spans="1:14" x14ac:dyDescent="0.2">
      <c r="A242" s="40">
        <v>45880</v>
      </c>
      <c r="B242" s="40" t="s">
        <v>20</v>
      </c>
      <c r="C242" s="2"/>
      <c r="D242" s="2"/>
      <c r="E242" s="2"/>
      <c r="F242" s="2"/>
      <c r="G242" s="8" t="str">
        <f>IF(C242="","",IF(C242=$D$392,IF(D242=$B$5,"WorkHome","WorkForeign"),IF(C242=$D$394,IF(D242=$B$5,"TravelWorkHome","TravelWorkForeign"),IF(C242=$D$393,IF(D242=$B$5,"NonWorkHome","NonWorkForeign"),IF(C242=$D$395,IF(D242=$B$5,"TravelHome","TravelForeign"))))))</f>
        <v/>
      </c>
      <c r="H242" s="4" t="str">
        <f t="shared" si="3"/>
        <v/>
      </c>
    </row>
    <row r="243" spans="1:14" x14ac:dyDescent="0.2">
      <c r="A243" s="40">
        <v>45881</v>
      </c>
      <c r="B243" s="40" t="s">
        <v>21</v>
      </c>
      <c r="C243" s="2"/>
      <c r="D243" s="2"/>
      <c r="E243" s="2"/>
      <c r="F243" s="2"/>
      <c r="G243" s="8" t="str">
        <f>IF(C243="","",IF(C243=$D$392,IF(D243=$B$5,"WorkHome","WorkForeign"),IF(C243=$D$394,IF(D243=$B$5,"TravelWorkHome","TravelWorkForeign"),IF(C243=$D$393,IF(D243=$B$5,"NonWorkHome","NonWorkForeign"),IF(C243=$D$395,IF(D243=$B$5,"TravelHome","TravelForeign"))))))</f>
        <v/>
      </c>
      <c r="H243" s="4" t="str">
        <f t="shared" si="3"/>
        <v/>
      </c>
    </row>
    <row r="244" spans="1:14" x14ac:dyDescent="0.2">
      <c r="A244" s="40">
        <v>45882</v>
      </c>
      <c r="B244" s="40" t="s">
        <v>22</v>
      </c>
      <c r="C244" s="2"/>
      <c r="D244" s="2"/>
      <c r="E244" s="2"/>
      <c r="F244" s="2"/>
      <c r="G244" s="8" t="str">
        <f>IF(C244="","",IF(C244=$D$392,IF(D244=$B$5,"WorkHome","WorkForeign"),IF(C244=$D$394,IF(D244=$B$5,"TravelWorkHome","TravelWorkForeign"),IF(C244=$D$393,IF(D244=$B$5,"NonWorkHome","NonWorkForeign"),IF(C244=$D$395,IF(D244=$B$5,"TravelHome","TravelForeign"))))))</f>
        <v/>
      </c>
      <c r="H244" s="4" t="str">
        <f t="shared" si="3"/>
        <v/>
      </c>
    </row>
    <row r="245" spans="1:14" x14ac:dyDescent="0.2">
      <c r="A245" s="40">
        <v>45883</v>
      </c>
      <c r="B245" s="40" t="s">
        <v>23</v>
      </c>
      <c r="C245" s="2"/>
      <c r="D245" s="2"/>
      <c r="E245" s="2"/>
      <c r="F245" s="2"/>
      <c r="G245" s="8" t="str">
        <f>IF(C245="","",IF(C245=$D$392,IF(D245=$B$5,"WorkHome","WorkForeign"),IF(C245=$D$394,IF(D245=$B$5,"TravelWorkHome","TravelWorkForeign"),IF(C245=$D$393,IF(D245=$B$5,"NonWorkHome","NonWorkForeign"),IF(C245=$D$395,IF(D245=$B$5,"TravelHome","TravelForeign"))))))</f>
        <v/>
      </c>
      <c r="H245" s="4" t="str">
        <f t="shared" si="3"/>
        <v/>
      </c>
    </row>
    <row r="246" spans="1:14" x14ac:dyDescent="0.2">
      <c r="A246" s="40">
        <v>45884</v>
      </c>
      <c r="B246" s="40" t="s">
        <v>24</v>
      </c>
      <c r="C246" s="2"/>
      <c r="D246" s="2"/>
      <c r="E246" s="2"/>
      <c r="F246" s="2"/>
      <c r="G246" s="8" t="str">
        <f>IF(C246="","",IF(C246=$D$392,IF(D246=$B$5,"WorkHome","WorkForeign"),IF(C246=$D$394,IF(D246=$B$5,"TravelWorkHome","TravelWorkForeign"),IF(C246=$D$393,IF(D246=$B$5,"NonWorkHome","NonWorkForeign"),IF(C246=$D$395,IF(D246=$B$5,"TravelHome","TravelForeign"))))))</f>
        <v/>
      </c>
      <c r="H246" s="4" t="str">
        <f t="shared" si="3"/>
        <v/>
      </c>
    </row>
    <row r="247" spans="1:14" ht="13.5" thickBot="1" x14ac:dyDescent="0.25">
      <c r="A247" s="40">
        <v>45885</v>
      </c>
      <c r="B247" s="40" t="s">
        <v>18</v>
      </c>
      <c r="C247" s="2"/>
      <c r="D247" s="2"/>
      <c r="E247" s="2"/>
      <c r="F247" s="2"/>
      <c r="G247" s="8" t="str">
        <f>IF(C247="","",IF(C247=$D$392,IF(D247=$B$5,"WorkHome","WorkForeign"),IF(C247=$D$394,IF(D247=$B$5,"TravelWorkHome","TravelWorkForeign"),IF(C247=$D$393,IF(D247=$B$5,"NonWorkHome","NonWorkForeign"),IF(C247=$D$395,IF(D247=$B$5,"TravelHome","TravelForeign"))))))</f>
        <v/>
      </c>
      <c r="H247" s="4" t="str">
        <f t="shared" si="3"/>
        <v/>
      </c>
    </row>
    <row r="248" spans="1:14" ht="13.5" thickBot="1" x14ac:dyDescent="0.25">
      <c r="A248" s="40">
        <v>45886</v>
      </c>
      <c r="B248" s="40" t="s">
        <v>19</v>
      </c>
      <c r="C248" s="2"/>
      <c r="D248" s="2"/>
      <c r="E248" s="2"/>
      <c r="F248" s="2"/>
      <c r="G248" s="8" t="str">
        <f>IF(C248="","",IF(C248=$D$392,IF(D248=$B$5,"WorkHome","WorkForeign"),IF(C248=$D$394,IF(D248=$B$5,"TravelWorkHome","TravelWorkForeign"),IF(C248=$D$393,IF(D248=$B$5,"NonWorkHome","NonWorkForeign"),IF(C248=$D$395,IF(D248=$B$5,"TravelHome","TravelForeign"))))))</f>
        <v/>
      </c>
      <c r="H248" s="4" t="str">
        <f t="shared" si="3"/>
        <v/>
      </c>
      <c r="J248" s="86">
        <v>45870</v>
      </c>
      <c r="K248" s="87"/>
      <c r="L248" s="87"/>
      <c r="M248" s="87"/>
      <c r="N248" s="88"/>
    </row>
    <row r="249" spans="1:14" x14ac:dyDescent="0.2">
      <c r="A249" s="40">
        <v>45887</v>
      </c>
      <c r="B249" s="40" t="s">
        <v>20</v>
      </c>
      <c r="C249" s="2"/>
      <c r="D249" s="2"/>
      <c r="E249" s="2"/>
      <c r="F249" s="2"/>
      <c r="G249" s="8" t="str">
        <f>IF(C249="","",IF(C249=$D$392,IF(D249=$B$5,"WorkHome","WorkForeign"),IF(C249=$D$394,IF(D249=$B$5,"TravelWorkHome","TravelWorkForeign"),IF(C249=$D$393,IF(D249=$B$5,"NonWorkHome","NonWorkForeign"),IF(C249=$D$395,IF(D249=$B$5,"TravelHome","TravelForeign"))))))</f>
        <v/>
      </c>
      <c r="H249" s="4" t="str">
        <f t="shared" si="3"/>
        <v/>
      </c>
      <c r="J249" s="42"/>
      <c r="K249" s="43"/>
      <c r="L249" s="43" t="str">
        <f>IF($B$5="","Input Home",$B$5)</f>
        <v>Input Home</v>
      </c>
      <c r="M249" s="43" t="s">
        <v>25</v>
      </c>
      <c r="N249" s="44"/>
    </row>
    <row r="250" spans="1:14" x14ac:dyDescent="0.2">
      <c r="A250" s="40">
        <v>45888</v>
      </c>
      <c r="B250" s="40" t="s">
        <v>21</v>
      </c>
      <c r="C250" s="2"/>
      <c r="D250" s="2"/>
      <c r="E250" s="2"/>
      <c r="F250" s="2"/>
      <c r="G250" s="8" t="str">
        <f>IF(C250="","",IF(C250=$D$392,IF(D250=$B$5,"WorkHome","WorkForeign"),IF(C250=$D$394,IF(D250=$B$5,"TravelWorkHome","TravelWorkForeign"),IF(C250=$D$393,IF(D250=$B$5,"NonWorkHome","NonWorkForeign"),IF(C250=$D$395,IF(D250=$B$5,"TravelHome","TravelForeign"))))))</f>
        <v/>
      </c>
      <c r="H250" s="4" t="str">
        <f t="shared" si="3"/>
        <v/>
      </c>
      <c r="J250" s="45"/>
      <c r="K250" s="46" t="s">
        <v>26</v>
      </c>
      <c r="L250" s="46">
        <f>COUNTIF($G$232:$G$262,"WorkHome")</f>
        <v>0</v>
      </c>
      <c r="M250" s="46">
        <f>COUNTIF($G$232:$G$262,"WorkForeign")</f>
        <v>0</v>
      </c>
      <c r="N250" s="26"/>
    </row>
    <row r="251" spans="1:14" x14ac:dyDescent="0.2">
      <c r="A251" s="40">
        <v>45889</v>
      </c>
      <c r="B251" s="40" t="s">
        <v>22</v>
      </c>
      <c r="C251" s="2"/>
      <c r="D251" s="2"/>
      <c r="E251" s="2"/>
      <c r="F251" s="2"/>
      <c r="G251" s="8" t="str">
        <f>IF(C251="","",IF(C251=$D$392,IF(D251=$B$5,"WorkHome","WorkForeign"),IF(C251=$D$394,IF(D251=$B$5,"TravelWorkHome","TravelWorkForeign"),IF(C251=$D$393,IF(D251=$B$5,"NonWorkHome","NonWorkForeign"),IF(C251=$D$395,IF(D251=$B$5,"TravelHome","TravelForeign"))))))</f>
        <v/>
      </c>
      <c r="H251" s="4" t="str">
        <f t="shared" si="3"/>
        <v/>
      </c>
      <c r="J251" s="45"/>
      <c r="K251" s="46" t="s">
        <v>27</v>
      </c>
      <c r="L251" s="46">
        <f>COUNTIF($G$232:$G$262,"NonWorkHome")</f>
        <v>0</v>
      </c>
      <c r="M251" s="46">
        <f>COUNTIF($G$232:$G$262,"NonWorkForeign")</f>
        <v>0</v>
      </c>
      <c r="N251" s="26"/>
    </row>
    <row r="252" spans="1:14" x14ac:dyDescent="0.2">
      <c r="A252" s="40">
        <v>45890</v>
      </c>
      <c r="B252" s="40" t="s">
        <v>23</v>
      </c>
      <c r="C252" s="2"/>
      <c r="D252" s="2"/>
      <c r="E252" s="2"/>
      <c r="F252" s="2"/>
      <c r="G252" s="8" t="str">
        <f>IF(C252="","",IF(C252=$D$392,IF(D252=$B$5,"WorkHome","WorkForeign"),IF(C252=$D$394,IF(D252=$B$5,"TravelWorkHome","TravelWorkForeign"),IF(C252=$D$393,IF(D252=$B$5,"NonWorkHome","NonWorkForeign"),IF(C252=$D$395,IF(D252=$B$5,"TravelHome","TravelForeign"))))))</f>
        <v/>
      </c>
      <c r="H252" s="4" t="str">
        <f t="shared" si="3"/>
        <v/>
      </c>
      <c r="J252" s="45"/>
      <c r="K252" s="46" t="s">
        <v>28</v>
      </c>
      <c r="L252" s="46">
        <f>COUNTIF($G$232:$G$262,"TravelWorkHome")</f>
        <v>0</v>
      </c>
      <c r="M252" s="46">
        <f>COUNTIF($G$232:$G$262,"TravelWorkForeign")</f>
        <v>0</v>
      </c>
      <c r="N252" s="26"/>
    </row>
    <row r="253" spans="1:14" ht="13.5" thickBot="1" x14ac:dyDescent="0.25">
      <c r="A253" s="40">
        <v>45891</v>
      </c>
      <c r="B253" s="40" t="s">
        <v>24</v>
      </c>
      <c r="C253" s="2"/>
      <c r="D253" s="2"/>
      <c r="E253" s="2"/>
      <c r="F253" s="2"/>
      <c r="G253" s="8" t="str">
        <f>IF(C253="","",IF(C253=$D$392,IF(D253=$B$5,"WorkHome","WorkForeign"),IF(C253=$D$394,IF(D253=$B$5,"TravelWorkHome","TravelWorkForeign"),IF(C253=$D$393,IF(D253=$B$5,"NonWorkHome","NonWorkForeign"),IF(C253=$D$395,IF(D253=$B$5,"TravelHome","TravelForeign"))))))</f>
        <v/>
      </c>
      <c r="H253" s="4" t="str">
        <f t="shared" si="3"/>
        <v/>
      </c>
      <c r="J253" s="47"/>
      <c r="K253" s="48" t="s">
        <v>29</v>
      </c>
      <c r="L253" s="48">
        <f>COUNTIF($G$232:$G$262,"TravelHome")</f>
        <v>0</v>
      </c>
      <c r="M253" s="48">
        <f>COUNTIF($G$232:$G$262,"TravelForeign")</f>
        <v>0</v>
      </c>
      <c r="N253" s="49"/>
    </row>
    <row r="254" spans="1:14" ht="13.5" thickBot="1" x14ac:dyDescent="0.25">
      <c r="A254" s="40">
        <v>45892</v>
      </c>
      <c r="B254" s="40" t="s">
        <v>18</v>
      </c>
      <c r="C254" s="2"/>
      <c r="D254" s="2"/>
      <c r="E254" s="2"/>
      <c r="F254" s="2"/>
      <c r="G254" s="8" t="str">
        <f>IF(C254="","",IF(C254=$D$392,IF(D254=$B$5,"WorkHome","WorkForeign"),IF(C254=$D$394,IF(D254=$B$5,"TravelWorkHome","TravelWorkForeign"),IF(C254=$D$393,IF(D254=$B$5,"NonWorkHome","NonWorkForeign"),IF(C254=$D$395,IF(D254=$B$5,"TravelHome","TravelForeign"))))))</f>
        <v/>
      </c>
      <c r="H254" s="4" t="str">
        <f t="shared" si="3"/>
        <v/>
      </c>
      <c r="J254" s="50"/>
      <c r="K254" s="51" t="s">
        <v>30</v>
      </c>
      <c r="L254" s="51">
        <f>SUM(L250:L253)</f>
        <v>0</v>
      </c>
      <c r="M254" s="52">
        <f>SUM(M250:M253)</f>
        <v>0</v>
      </c>
      <c r="N254" s="53">
        <f>SUM(L254:M254)</f>
        <v>0</v>
      </c>
    </row>
    <row r="255" spans="1:14" x14ac:dyDescent="0.2">
      <c r="A255" s="40">
        <v>45893</v>
      </c>
      <c r="B255" s="40" t="s">
        <v>19</v>
      </c>
      <c r="C255" s="2"/>
      <c r="D255" s="2"/>
      <c r="E255" s="2"/>
      <c r="F255" s="2"/>
      <c r="G255" s="8" t="str">
        <f>IF(C255="","",IF(C255=$D$392,IF(D255=$B$5,"WorkHome","WorkForeign"),IF(C255=$D$394,IF(D255=$B$5,"TravelWorkHome","TravelWorkForeign"),IF(C255=$D$393,IF(D255=$B$5,"NonWorkHome","NonWorkForeign"),IF(C255=$D$395,IF(D255=$B$5,"TravelHome","TravelForeign"))))))</f>
        <v/>
      </c>
      <c r="H255" s="4" t="str">
        <f t="shared" si="3"/>
        <v/>
      </c>
    </row>
    <row r="256" spans="1:14" x14ac:dyDescent="0.2">
      <c r="A256" s="40">
        <v>45894</v>
      </c>
      <c r="B256" s="40" t="s">
        <v>20</v>
      </c>
      <c r="C256" s="2"/>
      <c r="D256" s="2"/>
      <c r="E256" s="2"/>
      <c r="F256" s="2"/>
      <c r="G256" s="8" t="str">
        <f>IF(C256="","",IF(C256=$D$392,IF(D256=$B$5,"WorkHome","WorkForeign"),IF(C256=$D$394,IF(D256=$B$5,"TravelWorkHome","TravelWorkForeign"),IF(C256=$D$393,IF(D256=$B$5,"NonWorkHome","NonWorkForeign"),IF(C256=$D$395,IF(D256=$B$5,"TravelHome","TravelForeign"))))))</f>
        <v/>
      </c>
      <c r="H256" s="4" t="str">
        <f t="shared" si="3"/>
        <v/>
      </c>
    </row>
    <row r="257" spans="1:8" x14ac:dyDescent="0.2">
      <c r="A257" s="40">
        <v>45895</v>
      </c>
      <c r="B257" s="40" t="s">
        <v>21</v>
      </c>
      <c r="C257" s="2"/>
      <c r="D257" s="2"/>
      <c r="E257" s="2"/>
      <c r="F257" s="2"/>
      <c r="G257" s="8" t="str">
        <f>IF(C257="","",IF(C257=$D$392,IF(D257=$B$5,"WorkHome","WorkForeign"),IF(C257=$D$394,IF(D257=$B$5,"TravelWorkHome","TravelWorkForeign"),IF(C257=$D$393,IF(D257=$B$5,"NonWorkHome","NonWorkForeign"),IF(C257=$D$395,IF(D257=$B$5,"TravelHome","TravelForeign"))))))</f>
        <v/>
      </c>
      <c r="H257" s="4" t="str">
        <f t="shared" si="3"/>
        <v/>
      </c>
    </row>
    <row r="258" spans="1:8" x14ac:dyDescent="0.2">
      <c r="A258" s="40">
        <v>45896</v>
      </c>
      <c r="B258" s="40" t="s">
        <v>22</v>
      </c>
      <c r="C258" s="2"/>
      <c r="D258" s="2"/>
      <c r="E258" s="2"/>
      <c r="F258" s="2"/>
      <c r="G258" s="8" t="str">
        <f>IF(C258="","",IF(C258=$D$392,IF(D258=$B$5,"WorkHome","WorkForeign"),IF(C258=$D$394,IF(D258=$B$5,"TravelWorkHome","TravelWorkForeign"),IF(C258=$D$393,IF(D258=$B$5,"NonWorkHome","NonWorkForeign"),IF(C258=$D$395,IF(D258=$B$5,"TravelHome","TravelForeign"))))))</f>
        <v/>
      </c>
      <c r="H258" s="4" t="str">
        <f t="shared" si="3"/>
        <v/>
      </c>
    </row>
    <row r="259" spans="1:8" x14ac:dyDescent="0.2">
      <c r="A259" s="40">
        <v>45897</v>
      </c>
      <c r="B259" s="40" t="s">
        <v>23</v>
      </c>
      <c r="C259" s="2"/>
      <c r="D259" s="2"/>
      <c r="E259" s="2"/>
      <c r="F259" s="2"/>
      <c r="G259" s="8" t="str">
        <f>IF(C259="","",IF(C259=$D$392,IF(D259=$B$5,"WorkHome","WorkForeign"),IF(C259=$D$394,IF(D259=$B$5,"TravelWorkHome","TravelWorkForeign"),IF(C259=$D$393,IF(D259=$B$5,"NonWorkHome","NonWorkForeign"),IF(C259=$D$395,IF(D259=$B$5,"TravelHome","TravelForeign"))))))</f>
        <v/>
      </c>
      <c r="H259" s="4" t="str">
        <f t="shared" si="3"/>
        <v/>
      </c>
    </row>
    <row r="260" spans="1:8" x14ac:dyDescent="0.2">
      <c r="A260" s="40">
        <v>45898</v>
      </c>
      <c r="B260" s="40" t="s">
        <v>24</v>
      </c>
      <c r="C260" s="2"/>
      <c r="D260" s="2"/>
      <c r="E260" s="2"/>
      <c r="F260" s="2"/>
      <c r="G260" s="8" t="str">
        <f>IF(C260="","",IF(C260=$D$392,IF(D260=$B$5,"WorkHome","WorkForeign"),IF(C260=$D$394,IF(D260=$B$5,"TravelWorkHome","TravelWorkForeign"),IF(C260=$D$393,IF(D260=$B$5,"NonWorkHome","NonWorkForeign"),IF(C260=$D$395,IF(D260=$B$5,"TravelHome","TravelForeign"))))))</f>
        <v/>
      </c>
      <c r="H260" s="4" t="str">
        <f t="shared" si="3"/>
        <v/>
      </c>
    </row>
    <row r="261" spans="1:8" x14ac:dyDescent="0.2">
      <c r="A261" s="40">
        <v>45899</v>
      </c>
      <c r="B261" s="40" t="s">
        <v>18</v>
      </c>
      <c r="C261" s="2"/>
      <c r="D261" s="2"/>
      <c r="E261" s="2"/>
      <c r="F261" s="2"/>
      <c r="G261" s="8" t="str">
        <f>IF(C261="","",IF(C261=$D$392,IF(D261=$B$5,"WorkHome","WorkForeign"),IF(C261=$D$394,IF(D261=$B$5,"TravelWorkHome","TravelWorkForeign"),IF(C261=$D$393,IF(D261=$B$5,"NonWorkHome","NonWorkForeign"),IF(C261=$D$395,IF(D261=$B$5,"TravelHome","TravelForeign"))))))</f>
        <v/>
      </c>
      <c r="H261" s="4" t="str">
        <f t="shared" si="3"/>
        <v/>
      </c>
    </row>
    <row r="262" spans="1:8" x14ac:dyDescent="0.2">
      <c r="A262" s="40">
        <v>45900</v>
      </c>
      <c r="B262" s="40" t="s">
        <v>19</v>
      </c>
      <c r="C262" s="2"/>
      <c r="D262" s="2"/>
      <c r="E262" s="2"/>
      <c r="F262" s="2"/>
      <c r="G262" s="8" t="str">
        <f>IF(C262="","",IF(C262=$D$392,IF(D262=$B$5,"WorkHome","WorkForeign"),IF(C262=$D$394,IF(D262=$B$5,"TravelWorkHome","TravelWorkForeign"),IF(C262=$D$393,IF(D262=$B$5,"NonWorkHome","NonWorkForeign"),IF(C262=$D$395,IF(D262=$B$5,"TravelHome","TravelForeign"))))))</f>
        <v/>
      </c>
      <c r="H262" s="4" t="str">
        <f t="shared" si="3"/>
        <v/>
      </c>
    </row>
    <row r="263" spans="1:8" ht="18" x14ac:dyDescent="0.25">
      <c r="A263" s="37" t="s">
        <v>38</v>
      </c>
      <c r="B263" s="38"/>
      <c r="C263" s="11"/>
      <c r="D263" s="11"/>
      <c r="E263" s="11"/>
      <c r="F263" s="11"/>
      <c r="G263" s="8" t="str">
        <f>IF(C263="","",IF(C263=$D$392,IF(D263=$B$5,"WorkHome","WorkForeign"),IF(C263=$D$394,IF(D263=$B$5,"TravelWorkHome","TravelWorkForeign"),IF(C263=$D$393,IF(D263=$B$5,"NonWorkHome","NonWorkForeign"),IF(C263=$D$395,IF(D263=$B$5,"TravelHome","TravelForeign"))))))</f>
        <v/>
      </c>
      <c r="H263" s="4" t="str">
        <f t="shared" si="3"/>
        <v/>
      </c>
    </row>
    <row r="264" spans="1:8" x14ac:dyDescent="0.2">
      <c r="A264" s="40">
        <v>45901</v>
      </c>
      <c r="B264" s="40" t="s">
        <v>20</v>
      </c>
      <c r="C264" s="2"/>
      <c r="D264" s="2"/>
      <c r="E264" s="2"/>
      <c r="F264" s="2"/>
      <c r="G264" s="8" t="str">
        <f>IF(C264="","",IF(C264=$D$392,IF(D264=$B$5,"WorkHome","WorkForeign"),IF(C264=$D$394,IF(D264=$B$5,"TravelWorkHome","TravelWorkForeign"),IF(C264=$D$393,IF(D264=$B$5,"NonWorkHome","NonWorkForeign"),IF(C264=$D$395,IF(D264=$B$5,"TravelHome","TravelForeign"))))))</f>
        <v/>
      </c>
      <c r="H264" s="4" t="str">
        <f t="shared" si="3"/>
        <v/>
      </c>
    </row>
    <row r="265" spans="1:8" x14ac:dyDescent="0.2">
      <c r="A265" s="40">
        <v>45902</v>
      </c>
      <c r="B265" s="40" t="s">
        <v>21</v>
      </c>
      <c r="C265" s="2"/>
      <c r="D265" s="2"/>
      <c r="E265" s="2"/>
      <c r="F265" s="2"/>
      <c r="G265" s="8" t="str">
        <f>IF(C265="","",IF(C265=$D$392,IF(D265=$B$5,"WorkHome","WorkForeign"),IF(C265=$D$394,IF(D265=$B$5,"TravelWorkHome","TravelWorkForeign"),IF(C265=$D$393,IF(D265=$B$5,"NonWorkHome","NonWorkForeign"),IF(C265=$D$395,IF(D265=$B$5,"TravelHome","TravelForeign"))))))</f>
        <v/>
      </c>
      <c r="H265" s="4" t="str">
        <f t="shared" si="3"/>
        <v/>
      </c>
    </row>
    <row r="266" spans="1:8" x14ac:dyDescent="0.2">
      <c r="A266" s="40">
        <v>45903</v>
      </c>
      <c r="B266" s="40" t="s">
        <v>22</v>
      </c>
      <c r="C266" s="2"/>
      <c r="D266" s="2"/>
      <c r="E266" s="2"/>
      <c r="F266" s="2"/>
      <c r="G266" s="8" t="str">
        <f>IF(C266="","",IF(C266=$D$392,IF(D266=$B$5,"WorkHome","WorkForeign"),IF(C266=$D$394,IF(D266=$B$5,"TravelWorkHome","TravelWorkForeign"),IF(C266=$D$393,IF(D266=$B$5,"NonWorkHome","NonWorkForeign"),IF(C266=$D$395,IF(D266=$B$5,"TravelHome","TravelForeign"))))))</f>
        <v/>
      </c>
      <c r="H266" s="4" t="str">
        <f t="shared" si="3"/>
        <v/>
      </c>
    </row>
    <row r="267" spans="1:8" x14ac:dyDescent="0.2">
      <c r="A267" s="40">
        <v>45904</v>
      </c>
      <c r="B267" s="40" t="s">
        <v>23</v>
      </c>
      <c r="C267" s="2"/>
      <c r="D267" s="2"/>
      <c r="E267" s="2"/>
      <c r="F267" s="2"/>
      <c r="G267" s="8" t="str">
        <f>IF(C267="","",IF(C267=$D$392,IF(D267=$B$5,"WorkHome","WorkForeign"),IF(C267=$D$394,IF(D267=$B$5,"TravelWorkHome","TravelWorkForeign"),IF(C267=$D$393,IF(D267=$B$5,"NonWorkHome","NonWorkForeign"),IF(C267=$D$395,IF(D267=$B$5,"TravelHome","TravelForeign"))))))</f>
        <v/>
      </c>
      <c r="H267" s="4" t="str">
        <f t="shared" si="3"/>
        <v/>
      </c>
    </row>
    <row r="268" spans="1:8" x14ac:dyDescent="0.2">
      <c r="A268" s="40">
        <v>45905</v>
      </c>
      <c r="B268" s="40" t="s">
        <v>24</v>
      </c>
      <c r="C268" s="2"/>
      <c r="D268" s="2"/>
      <c r="E268" s="2"/>
      <c r="F268" s="2"/>
      <c r="G268" s="8" t="str">
        <f>IF(C268="","",IF(C268=$D$392,IF(D268=$B$5,"WorkHome","WorkForeign"),IF(C268=$D$394,IF(D268=$B$5,"TravelWorkHome","TravelWorkForeign"),IF(C268=$D$393,IF(D268=$B$5,"NonWorkHome","NonWorkForeign"),IF(C268=$D$395,IF(D268=$B$5,"TravelHome","TravelForeign"))))))</f>
        <v/>
      </c>
      <c r="H268" s="4" t="str">
        <f t="shared" ref="H268:H331" si="4">IF(D268="","",IF(D268=$B$5,$B$5,IF(D268=$B$6,$B$6,IF(D268=$B$7,$B$7,"Other"))))</f>
        <v/>
      </c>
    </row>
    <row r="269" spans="1:8" x14ac:dyDescent="0.2">
      <c r="A269" s="40">
        <v>45906</v>
      </c>
      <c r="B269" s="40" t="s">
        <v>18</v>
      </c>
      <c r="C269" s="2"/>
      <c r="D269" s="2"/>
      <c r="E269" s="2"/>
      <c r="F269" s="2"/>
      <c r="G269" s="8" t="str">
        <f>IF(C269="","",IF(C269=$D$392,IF(D269=$B$5,"WorkHome","WorkForeign"),IF(C269=$D$394,IF(D269=$B$5,"TravelWorkHome","TravelWorkForeign"),IF(C269=$D$393,IF(D269=$B$5,"NonWorkHome","NonWorkForeign"),IF(C269=$D$395,IF(D269=$B$5,"TravelHome","TravelForeign"))))))</f>
        <v/>
      </c>
      <c r="H269" s="4" t="str">
        <f t="shared" si="4"/>
        <v/>
      </c>
    </row>
    <row r="270" spans="1:8" x14ac:dyDescent="0.2">
      <c r="A270" s="40">
        <v>45907</v>
      </c>
      <c r="B270" s="40" t="s">
        <v>19</v>
      </c>
      <c r="C270" s="2"/>
      <c r="D270" s="2"/>
      <c r="E270" s="2"/>
      <c r="F270" s="2"/>
      <c r="G270" s="8" t="str">
        <f>IF(C270="","",IF(C270=$D$392,IF(D270=$B$5,"WorkHome","WorkForeign"),IF(C270=$D$394,IF(D270=$B$5,"TravelWorkHome","TravelWorkForeign"),IF(C270=$D$393,IF(D270=$B$5,"NonWorkHome","NonWorkForeign"),IF(C270=$D$395,IF(D270=$B$5,"TravelHome","TravelForeign"))))))</f>
        <v/>
      </c>
      <c r="H270" s="4" t="str">
        <f t="shared" si="4"/>
        <v/>
      </c>
    </row>
    <row r="271" spans="1:8" x14ac:dyDescent="0.2">
      <c r="A271" s="40">
        <v>45908</v>
      </c>
      <c r="B271" s="40" t="s">
        <v>20</v>
      </c>
      <c r="C271" s="2"/>
      <c r="D271" s="2"/>
      <c r="E271" s="2"/>
      <c r="F271" s="2"/>
      <c r="G271" s="8" t="str">
        <f>IF(C271="","",IF(C271=$D$392,IF(D271=$B$5,"WorkHome","WorkForeign"),IF(C271=$D$394,IF(D271=$B$5,"TravelWorkHome","TravelWorkForeign"),IF(C271=$D$393,IF(D271=$B$5,"NonWorkHome","NonWorkForeign"),IF(C271=$D$395,IF(D271=$B$5,"TravelHome","TravelForeign"))))))</f>
        <v/>
      </c>
      <c r="H271" s="4" t="str">
        <f t="shared" si="4"/>
        <v/>
      </c>
    </row>
    <row r="272" spans="1:8" x14ac:dyDescent="0.2">
      <c r="A272" s="40">
        <v>45909</v>
      </c>
      <c r="B272" s="40" t="s">
        <v>21</v>
      </c>
      <c r="C272" s="2"/>
      <c r="D272" s="2"/>
      <c r="E272" s="2"/>
      <c r="F272" s="2"/>
      <c r="G272" s="8" t="str">
        <f>IF(C272="","",IF(C272=$D$392,IF(D272=$B$5,"WorkHome","WorkForeign"),IF(C272=$D$394,IF(D272=$B$5,"TravelWorkHome","TravelWorkForeign"),IF(C272=$D$393,IF(D272=$B$5,"NonWorkHome","NonWorkForeign"),IF(C272=$D$395,IF(D272=$B$5,"TravelHome","TravelForeign"))))))</f>
        <v/>
      </c>
      <c r="H272" s="4" t="str">
        <f t="shared" si="4"/>
        <v/>
      </c>
    </row>
    <row r="273" spans="1:14" x14ac:dyDescent="0.2">
      <c r="A273" s="40">
        <v>45910</v>
      </c>
      <c r="B273" s="40" t="s">
        <v>22</v>
      </c>
      <c r="C273" s="2"/>
      <c r="D273" s="2"/>
      <c r="E273" s="2"/>
      <c r="F273" s="2"/>
      <c r="G273" s="8" t="str">
        <f>IF(C273="","",IF(C273=$D$392,IF(D273=$B$5,"WorkHome","WorkForeign"),IF(C273=$D$394,IF(D273=$B$5,"TravelWorkHome","TravelWorkForeign"),IF(C273=$D$393,IF(D273=$B$5,"NonWorkHome","NonWorkForeign"),IF(C273=$D$395,IF(D273=$B$5,"TravelHome","TravelForeign"))))))</f>
        <v/>
      </c>
      <c r="H273" s="4" t="str">
        <f t="shared" si="4"/>
        <v/>
      </c>
    </row>
    <row r="274" spans="1:14" x14ac:dyDescent="0.2">
      <c r="A274" s="40">
        <v>45911</v>
      </c>
      <c r="B274" s="40" t="s">
        <v>23</v>
      </c>
      <c r="C274" s="2"/>
      <c r="D274" s="2"/>
      <c r="E274" s="2"/>
      <c r="F274" s="2"/>
      <c r="G274" s="8" t="str">
        <f>IF(C274="","",IF(C274=$D$392,IF(D274=$B$5,"WorkHome","WorkForeign"),IF(C274=$D$394,IF(D274=$B$5,"TravelWorkHome","TravelWorkForeign"),IF(C274=$D$393,IF(D274=$B$5,"NonWorkHome","NonWorkForeign"),IF(C274=$D$395,IF(D274=$B$5,"TravelHome","TravelForeign"))))))</f>
        <v/>
      </c>
      <c r="H274" s="4" t="str">
        <f t="shared" si="4"/>
        <v/>
      </c>
    </row>
    <row r="275" spans="1:14" x14ac:dyDescent="0.2">
      <c r="A275" s="40">
        <v>45912</v>
      </c>
      <c r="B275" s="40" t="s">
        <v>24</v>
      </c>
      <c r="C275" s="2"/>
      <c r="D275" s="2"/>
      <c r="E275" s="2"/>
      <c r="F275" s="2"/>
      <c r="G275" s="8" t="str">
        <f>IF(C275="","",IF(C275=$D$392,IF(D275=$B$5,"WorkHome","WorkForeign"),IF(C275=$D$394,IF(D275=$B$5,"TravelWorkHome","TravelWorkForeign"),IF(C275=$D$393,IF(D275=$B$5,"NonWorkHome","NonWorkForeign"),IF(C275=$D$395,IF(D275=$B$5,"TravelHome","TravelForeign"))))))</f>
        <v/>
      </c>
      <c r="H275" s="4" t="str">
        <f t="shared" si="4"/>
        <v/>
      </c>
    </row>
    <row r="276" spans="1:14" x14ac:dyDescent="0.2">
      <c r="A276" s="40">
        <v>45913</v>
      </c>
      <c r="B276" s="40" t="s">
        <v>18</v>
      </c>
      <c r="C276" s="2"/>
      <c r="D276" s="2"/>
      <c r="E276" s="2"/>
      <c r="F276" s="2"/>
      <c r="G276" s="8" t="str">
        <f>IF(C276="","",IF(C276=$D$392,IF(D276=$B$5,"WorkHome","WorkForeign"),IF(C276=$D$394,IF(D276=$B$5,"TravelWorkHome","TravelWorkForeign"),IF(C276=$D$393,IF(D276=$B$5,"NonWorkHome","NonWorkForeign"),IF(C276=$D$395,IF(D276=$B$5,"TravelHome","TravelForeign"))))))</f>
        <v/>
      </c>
      <c r="H276" s="4" t="str">
        <f t="shared" si="4"/>
        <v/>
      </c>
    </row>
    <row r="277" spans="1:14" x14ac:dyDescent="0.2">
      <c r="A277" s="40">
        <v>45914</v>
      </c>
      <c r="B277" s="40" t="s">
        <v>19</v>
      </c>
      <c r="C277" s="2"/>
      <c r="D277" s="2"/>
      <c r="E277" s="2"/>
      <c r="F277" s="2"/>
      <c r="G277" s="8" t="str">
        <f>IF(C277="","",IF(C277=$D$392,IF(D277=$B$5,"WorkHome","WorkForeign"),IF(C277=$D$394,IF(D277=$B$5,"TravelWorkHome","TravelWorkForeign"),IF(C277=$D$393,IF(D277=$B$5,"NonWorkHome","NonWorkForeign"),IF(C277=$D$395,IF(D277=$B$5,"TravelHome","TravelForeign"))))))</f>
        <v/>
      </c>
      <c r="H277" s="4" t="str">
        <f t="shared" si="4"/>
        <v/>
      </c>
    </row>
    <row r="278" spans="1:14" ht="13.5" thickBot="1" x14ac:dyDescent="0.25">
      <c r="A278" s="40">
        <v>45915</v>
      </c>
      <c r="B278" s="40" t="s">
        <v>20</v>
      </c>
      <c r="C278" s="2"/>
      <c r="D278" s="2"/>
      <c r="E278" s="2"/>
      <c r="F278" s="2"/>
      <c r="G278" s="8" t="str">
        <f>IF(C278="","",IF(C278=$D$392,IF(D278=$B$5,"WorkHome","WorkForeign"),IF(C278=$D$394,IF(D278=$B$5,"TravelWorkHome","TravelWorkForeign"),IF(C278=$D$393,IF(D278=$B$5,"NonWorkHome","NonWorkForeign"),IF(C278=$D$395,IF(D278=$B$5,"TravelHome","TravelForeign"))))))</f>
        <v/>
      </c>
      <c r="H278" s="4" t="str">
        <f t="shared" si="4"/>
        <v/>
      </c>
    </row>
    <row r="279" spans="1:14" ht="13.5" thickBot="1" x14ac:dyDescent="0.25">
      <c r="A279" s="40">
        <v>45916</v>
      </c>
      <c r="B279" s="40" t="s">
        <v>21</v>
      </c>
      <c r="C279" s="2"/>
      <c r="D279" s="2"/>
      <c r="E279" s="2"/>
      <c r="F279" s="2"/>
      <c r="G279" s="8" t="str">
        <f>IF(C279="","",IF(C279=$D$392,IF(D279=$B$5,"WorkHome","WorkForeign"),IF(C279=$D$394,IF(D279=$B$5,"TravelWorkHome","TravelWorkForeign"),IF(C279=$D$393,IF(D279=$B$5,"NonWorkHome","NonWorkForeign"),IF(C279=$D$395,IF(D279=$B$5,"TravelHome","TravelForeign"))))))</f>
        <v/>
      </c>
      <c r="H279" s="4" t="str">
        <f t="shared" si="4"/>
        <v/>
      </c>
      <c r="J279" s="86">
        <v>45901</v>
      </c>
      <c r="K279" s="87"/>
      <c r="L279" s="87"/>
      <c r="M279" s="87"/>
      <c r="N279" s="88"/>
    </row>
    <row r="280" spans="1:14" x14ac:dyDescent="0.2">
      <c r="A280" s="40">
        <v>45917</v>
      </c>
      <c r="B280" s="40" t="s">
        <v>22</v>
      </c>
      <c r="C280" s="2"/>
      <c r="D280" s="2"/>
      <c r="E280" s="2"/>
      <c r="F280" s="2"/>
      <c r="G280" s="8" t="str">
        <f>IF(C280="","",IF(C280=$D$392,IF(D280=$B$5,"WorkHome","WorkForeign"),IF(C280=$D$394,IF(D280=$B$5,"TravelWorkHome","TravelWorkForeign"),IF(C280=$D$393,IF(D280=$B$5,"NonWorkHome","NonWorkForeign"),IF(C280=$D$395,IF(D280=$B$5,"TravelHome","TravelForeign"))))))</f>
        <v/>
      </c>
      <c r="H280" s="4" t="str">
        <f t="shared" si="4"/>
        <v/>
      </c>
      <c r="J280" s="42"/>
      <c r="K280" s="43"/>
      <c r="L280" s="43" t="str">
        <f>IF($B$5="","Input Home",$B$5)</f>
        <v>Input Home</v>
      </c>
      <c r="M280" s="43" t="s">
        <v>25</v>
      </c>
      <c r="N280" s="44"/>
    </row>
    <row r="281" spans="1:14" x14ac:dyDescent="0.2">
      <c r="A281" s="40">
        <v>45918</v>
      </c>
      <c r="B281" s="40" t="s">
        <v>23</v>
      </c>
      <c r="C281" s="2"/>
      <c r="D281" s="2"/>
      <c r="E281" s="2"/>
      <c r="F281" s="2"/>
      <c r="G281" s="8" t="str">
        <f>IF(C281="","",IF(C281=$D$392,IF(D281=$B$5,"WorkHome","WorkForeign"),IF(C281=$D$394,IF(D281=$B$5,"TravelWorkHome","TravelWorkForeign"),IF(C281=$D$393,IF(D281=$B$5,"NonWorkHome","NonWorkForeign"),IF(C281=$D$395,IF(D281=$B$5,"TravelHome","TravelForeign"))))))</f>
        <v/>
      </c>
      <c r="H281" s="4" t="str">
        <f t="shared" si="4"/>
        <v/>
      </c>
      <c r="J281" s="45"/>
      <c r="K281" s="46" t="s">
        <v>26</v>
      </c>
      <c r="L281" s="46">
        <f>COUNTIF($G$264:$G$293,"WorkHome")</f>
        <v>0</v>
      </c>
      <c r="M281" s="46">
        <f>COUNTIF($G$264:$G$293,"WorkForeign")</f>
        <v>0</v>
      </c>
      <c r="N281" s="26"/>
    </row>
    <row r="282" spans="1:14" x14ac:dyDescent="0.2">
      <c r="A282" s="40">
        <v>45919</v>
      </c>
      <c r="B282" s="40" t="s">
        <v>24</v>
      </c>
      <c r="C282" s="2"/>
      <c r="D282" s="2"/>
      <c r="E282" s="2"/>
      <c r="F282" s="2"/>
      <c r="G282" s="8" t="str">
        <f>IF(C282="","",IF(C282=$D$392,IF(D282=$B$5,"WorkHome","WorkForeign"),IF(C282=$D$394,IF(D282=$B$5,"TravelWorkHome","TravelWorkForeign"),IF(C282=$D$393,IF(D282=$B$5,"NonWorkHome","NonWorkForeign"),IF(C282=$D$395,IF(D282=$B$5,"TravelHome","TravelForeign"))))))</f>
        <v/>
      </c>
      <c r="H282" s="4" t="str">
        <f t="shared" si="4"/>
        <v/>
      </c>
      <c r="J282" s="45"/>
      <c r="K282" s="46" t="s">
        <v>27</v>
      </c>
      <c r="L282" s="46">
        <f>COUNTIF($G$264:$G$293,"NonWorkHome")</f>
        <v>0</v>
      </c>
      <c r="M282" s="46">
        <f>COUNTIF($G$264:$G$293,"NonWorkForeign")</f>
        <v>0</v>
      </c>
      <c r="N282" s="26"/>
    </row>
    <row r="283" spans="1:14" x14ac:dyDescent="0.2">
      <c r="A283" s="40">
        <v>45920</v>
      </c>
      <c r="B283" s="40" t="s">
        <v>18</v>
      </c>
      <c r="C283" s="2"/>
      <c r="D283" s="2"/>
      <c r="E283" s="2"/>
      <c r="F283" s="2"/>
      <c r="G283" s="8" t="str">
        <f>IF(C283="","",IF(C283=$D$392,IF(D283=$B$5,"WorkHome","WorkForeign"),IF(C283=$D$394,IF(D283=$B$5,"TravelWorkHome","TravelWorkForeign"),IF(C283=$D$393,IF(D283=$B$5,"NonWorkHome","NonWorkForeign"),IF(C283=$D$395,IF(D283=$B$5,"TravelHome","TravelForeign"))))))</f>
        <v/>
      </c>
      <c r="H283" s="4" t="str">
        <f t="shared" si="4"/>
        <v/>
      </c>
      <c r="J283" s="45"/>
      <c r="K283" s="46" t="s">
        <v>28</v>
      </c>
      <c r="L283" s="46">
        <f>COUNTIF($G$264:$G$293,"TravelWorkHome")</f>
        <v>0</v>
      </c>
      <c r="M283" s="46">
        <f>COUNTIF($G$264:$G$293,"TravelWorkForeign")</f>
        <v>0</v>
      </c>
      <c r="N283" s="26"/>
    </row>
    <row r="284" spans="1:14" ht="13.5" thickBot="1" x14ac:dyDescent="0.25">
      <c r="A284" s="40">
        <v>45921</v>
      </c>
      <c r="B284" s="40" t="s">
        <v>19</v>
      </c>
      <c r="C284" s="2"/>
      <c r="D284" s="2"/>
      <c r="E284" s="2"/>
      <c r="F284" s="2"/>
      <c r="G284" s="8" t="str">
        <f>IF(C284="","",IF(C284=$D$392,IF(D284=$B$5,"WorkHome","WorkForeign"),IF(C284=$D$394,IF(D284=$B$5,"TravelWorkHome","TravelWorkForeign"),IF(C284=$D$393,IF(D284=$B$5,"NonWorkHome","NonWorkForeign"),IF(C284=$D$395,IF(D284=$B$5,"TravelHome","TravelForeign"))))))</f>
        <v/>
      </c>
      <c r="H284" s="4" t="str">
        <f t="shared" si="4"/>
        <v/>
      </c>
      <c r="J284" s="47"/>
      <c r="K284" s="48" t="s">
        <v>29</v>
      </c>
      <c r="L284" s="48">
        <f>COUNTIF($G$264:$G$293,"TravelHome")</f>
        <v>0</v>
      </c>
      <c r="M284" s="48">
        <f>COUNTIF($G$264:$G$293,"TravelForeign")</f>
        <v>0</v>
      </c>
      <c r="N284" s="49"/>
    </row>
    <row r="285" spans="1:14" ht="13.5" thickBot="1" x14ac:dyDescent="0.25">
      <c r="A285" s="40">
        <v>45922</v>
      </c>
      <c r="B285" s="40" t="s">
        <v>20</v>
      </c>
      <c r="C285" s="2"/>
      <c r="D285" s="2"/>
      <c r="E285" s="2"/>
      <c r="F285" s="2"/>
      <c r="G285" s="8" t="str">
        <f>IF(C285="","",IF(C285=$D$392,IF(D285=$B$5,"WorkHome","WorkForeign"),IF(C285=$D$394,IF(D285=$B$5,"TravelWorkHome","TravelWorkForeign"),IF(C285=$D$393,IF(D285=$B$5,"NonWorkHome","NonWorkForeign"),IF(C285=$D$395,IF(D285=$B$5,"TravelHome","TravelForeign"))))))</f>
        <v/>
      </c>
      <c r="H285" s="4" t="str">
        <f t="shared" si="4"/>
        <v/>
      </c>
      <c r="J285" s="50"/>
      <c r="K285" s="51" t="s">
        <v>30</v>
      </c>
      <c r="L285" s="51">
        <f>SUM(L281:L284)</f>
        <v>0</v>
      </c>
      <c r="M285" s="52">
        <f>SUM(M281:M284)</f>
        <v>0</v>
      </c>
      <c r="N285" s="53">
        <f>SUM(L285:M285)</f>
        <v>0</v>
      </c>
    </row>
    <row r="286" spans="1:14" x14ac:dyDescent="0.2">
      <c r="A286" s="40">
        <v>45923</v>
      </c>
      <c r="B286" s="40" t="s">
        <v>21</v>
      </c>
      <c r="C286" s="2"/>
      <c r="D286" s="2"/>
      <c r="E286" s="2"/>
      <c r="F286" s="2"/>
      <c r="G286" s="8" t="str">
        <f>IF(C286="","",IF(C286=$D$392,IF(D286=$B$5,"WorkHome","WorkForeign"),IF(C286=$D$394,IF(D286=$B$5,"TravelWorkHome","TravelWorkForeign"),IF(C286=$D$393,IF(D286=$B$5,"NonWorkHome","NonWorkForeign"),IF(C286=$D$395,IF(D286=$B$5,"TravelHome","TravelForeign"))))))</f>
        <v/>
      </c>
      <c r="H286" s="4" t="str">
        <f t="shared" si="4"/>
        <v/>
      </c>
    </row>
    <row r="287" spans="1:14" x14ac:dyDescent="0.2">
      <c r="A287" s="40">
        <v>45924</v>
      </c>
      <c r="B287" s="40" t="s">
        <v>22</v>
      </c>
      <c r="C287" s="2"/>
      <c r="D287" s="2"/>
      <c r="E287" s="2"/>
      <c r="F287" s="2"/>
      <c r="G287" s="8" t="str">
        <f>IF(C287="","",IF(C287=$D$392,IF(D287=$B$5,"WorkHome","WorkForeign"),IF(C287=$D$394,IF(D287=$B$5,"TravelWorkHome","TravelWorkForeign"),IF(C287=$D$393,IF(D287=$B$5,"NonWorkHome","NonWorkForeign"),IF(C287=$D$395,IF(D287=$B$5,"TravelHome","TravelForeign"))))))</f>
        <v/>
      </c>
      <c r="H287" s="4" t="str">
        <f t="shared" si="4"/>
        <v/>
      </c>
    </row>
    <row r="288" spans="1:14" x14ac:dyDescent="0.2">
      <c r="A288" s="40">
        <v>45925</v>
      </c>
      <c r="B288" s="40" t="s">
        <v>23</v>
      </c>
      <c r="C288" s="2"/>
      <c r="D288" s="2"/>
      <c r="E288" s="2"/>
      <c r="F288" s="2"/>
      <c r="G288" s="8" t="str">
        <f>IF(C288="","",IF(C288=$D$392,IF(D288=$B$5,"WorkHome","WorkForeign"),IF(C288=$D$394,IF(D288=$B$5,"TravelWorkHome","TravelWorkForeign"),IF(C288=$D$393,IF(D288=$B$5,"NonWorkHome","NonWorkForeign"),IF(C288=$D$395,IF(D288=$B$5,"TravelHome","TravelForeign"))))))</f>
        <v/>
      </c>
      <c r="H288" s="4" t="str">
        <f t="shared" si="4"/>
        <v/>
      </c>
    </row>
    <row r="289" spans="1:8" x14ac:dyDescent="0.2">
      <c r="A289" s="40">
        <v>45926</v>
      </c>
      <c r="B289" s="40" t="s">
        <v>24</v>
      </c>
      <c r="C289" s="2"/>
      <c r="D289" s="2"/>
      <c r="E289" s="2"/>
      <c r="F289" s="2"/>
      <c r="G289" s="8" t="str">
        <f>IF(C289="","",IF(C289=$D$392,IF(D289=$B$5,"WorkHome","WorkForeign"),IF(C289=$D$394,IF(D289=$B$5,"TravelWorkHome","TravelWorkForeign"),IF(C289=$D$393,IF(D289=$B$5,"NonWorkHome","NonWorkForeign"),IF(C289=$D$395,IF(D289=$B$5,"TravelHome","TravelForeign"))))))</f>
        <v/>
      </c>
      <c r="H289" s="4" t="str">
        <f t="shared" si="4"/>
        <v/>
      </c>
    </row>
    <row r="290" spans="1:8" x14ac:dyDescent="0.2">
      <c r="A290" s="40">
        <v>45927</v>
      </c>
      <c r="B290" s="40" t="s">
        <v>18</v>
      </c>
      <c r="C290" s="2"/>
      <c r="D290" s="2"/>
      <c r="E290" s="2"/>
      <c r="F290" s="2"/>
      <c r="G290" s="8" t="str">
        <f>IF(C290="","",IF(C290=$D$392,IF(D290=$B$5,"WorkHome","WorkForeign"),IF(C290=$D$394,IF(D290=$B$5,"TravelWorkHome","TravelWorkForeign"),IF(C290=$D$393,IF(D290=$B$5,"NonWorkHome","NonWorkForeign"),IF(C290=$D$395,IF(D290=$B$5,"TravelHome","TravelForeign"))))))</f>
        <v/>
      </c>
      <c r="H290" s="4" t="str">
        <f t="shared" si="4"/>
        <v/>
      </c>
    </row>
    <row r="291" spans="1:8" x14ac:dyDescent="0.2">
      <c r="A291" s="40">
        <v>45928</v>
      </c>
      <c r="B291" s="40" t="s">
        <v>19</v>
      </c>
      <c r="C291" s="2"/>
      <c r="D291" s="2"/>
      <c r="E291" s="2"/>
      <c r="F291" s="2"/>
      <c r="G291" s="8" t="str">
        <f>IF(C291="","",IF(C291=$D$392,IF(D291=$B$5,"WorkHome","WorkForeign"),IF(C291=$D$394,IF(D291=$B$5,"TravelWorkHome","TravelWorkForeign"),IF(C291=$D$393,IF(D291=$B$5,"NonWorkHome","NonWorkForeign"),IF(C291=$D$395,IF(D291=$B$5,"TravelHome","TravelForeign"))))))</f>
        <v/>
      </c>
      <c r="H291" s="4" t="str">
        <f t="shared" si="4"/>
        <v/>
      </c>
    </row>
    <row r="292" spans="1:8" x14ac:dyDescent="0.2">
      <c r="A292" s="40">
        <v>45929</v>
      </c>
      <c r="B292" s="40" t="s">
        <v>20</v>
      </c>
      <c r="C292" s="2"/>
      <c r="D292" s="2"/>
      <c r="E292" s="2"/>
      <c r="F292" s="2"/>
      <c r="G292" s="8" t="str">
        <f>IF(C292="","",IF(C292=$D$392,IF(D292=$B$5,"WorkHome","WorkForeign"),IF(C292=$D$394,IF(D292=$B$5,"TravelWorkHome","TravelWorkForeign"),IF(C292=$D$393,IF(D292=$B$5,"NonWorkHome","NonWorkForeign"),IF(C292=$D$395,IF(D292=$B$5,"TravelHome","TravelForeign"))))))</f>
        <v/>
      </c>
      <c r="H292" s="4" t="str">
        <f t="shared" si="4"/>
        <v/>
      </c>
    </row>
    <row r="293" spans="1:8" x14ac:dyDescent="0.2">
      <c r="A293" s="40">
        <v>45930</v>
      </c>
      <c r="B293" s="40" t="s">
        <v>21</v>
      </c>
      <c r="C293" s="2"/>
      <c r="D293" s="2"/>
      <c r="E293" s="2"/>
      <c r="F293" s="2"/>
      <c r="G293" s="8" t="str">
        <f>IF(C293="","",IF(C293=$D$392,IF(D293=$B$5,"WorkHome","WorkForeign"),IF(C293=$D$394,IF(D293=$B$5,"TravelWorkHome","TravelWorkForeign"),IF(C293=$D$393,IF(D293=$B$5,"NonWorkHome","NonWorkForeign"),IF(C293=$D$395,IF(D293=$B$5,"TravelHome","TravelForeign"))))))</f>
        <v/>
      </c>
      <c r="H293" s="4" t="str">
        <f t="shared" si="4"/>
        <v/>
      </c>
    </row>
    <row r="294" spans="1:8" ht="18" x14ac:dyDescent="0.25">
      <c r="A294" s="37" t="s">
        <v>39</v>
      </c>
      <c r="B294" s="38"/>
      <c r="C294" s="11"/>
      <c r="D294" s="11"/>
      <c r="E294" s="11"/>
      <c r="F294" s="11"/>
      <c r="G294" s="8" t="str">
        <f>IF(C294="","",IF(C294=$D$392,IF(D294=$B$5,"WorkHome","WorkForeign"),IF(C294=$D$394,IF(D294=$B$5,"TravelWorkHome","TravelWorkForeign"),IF(C294=$D$393,IF(D294=$B$5,"NonWorkHome","NonWorkForeign"),IF(C294=$D$395,IF(D294=$B$5,"TravelHome","TravelForeign"))))))</f>
        <v/>
      </c>
      <c r="H294" s="4" t="str">
        <f t="shared" si="4"/>
        <v/>
      </c>
    </row>
    <row r="295" spans="1:8" x14ac:dyDescent="0.2">
      <c r="A295" s="40">
        <v>45931</v>
      </c>
      <c r="B295" s="40" t="s">
        <v>22</v>
      </c>
      <c r="C295" s="2"/>
      <c r="D295" s="2"/>
      <c r="E295" s="2"/>
      <c r="F295" s="2"/>
      <c r="G295" s="8" t="str">
        <f>IF(C295="","",IF(C295=$D$392,IF(D295=$B$5,"WorkHome","WorkForeign"),IF(C295=$D$394,IF(D295=$B$5,"TravelWorkHome","TravelWorkForeign"),IF(C295=$D$393,IF(D295=$B$5,"NonWorkHome","NonWorkForeign"),IF(C295=$D$395,IF(D295=$B$5,"TravelHome","TravelForeign"))))))</f>
        <v/>
      </c>
      <c r="H295" s="4" t="str">
        <f t="shared" si="4"/>
        <v/>
      </c>
    </row>
    <row r="296" spans="1:8" x14ac:dyDescent="0.2">
      <c r="A296" s="40">
        <v>45932</v>
      </c>
      <c r="B296" s="40" t="s">
        <v>23</v>
      </c>
      <c r="C296" s="2"/>
      <c r="D296" s="2"/>
      <c r="E296" s="2"/>
      <c r="F296" s="2"/>
      <c r="G296" s="8" t="str">
        <f>IF(C296="","",IF(C296=$D$392,IF(D296=$B$5,"WorkHome","WorkForeign"),IF(C296=$D$394,IF(D296=$B$5,"TravelWorkHome","TravelWorkForeign"),IF(C296=$D$393,IF(D296=$B$5,"NonWorkHome","NonWorkForeign"),IF(C296=$D$395,IF(D296=$B$5,"TravelHome","TravelForeign"))))))</f>
        <v/>
      </c>
      <c r="H296" s="4" t="str">
        <f t="shared" si="4"/>
        <v/>
      </c>
    </row>
    <row r="297" spans="1:8" x14ac:dyDescent="0.2">
      <c r="A297" s="40">
        <v>45933</v>
      </c>
      <c r="B297" s="40" t="s">
        <v>24</v>
      </c>
      <c r="C297" s="2"/>
      <c r="D297" s="2"/>
      <c r="E297" s="2"/>
      <c r="F297" s="2"/>
      <c r="G297" s="8" t="str">
        <f>IF(C297="","",IF(C297=$D$392,IF(D297=$B$5,"WorkHome","WorkForeign"),IF(C297=$D$394,IF(D297=$B$5,"TravelWorkHome","TravelWorkForeign"),IF(C297=$D$393,IF(D297=$B$5,"NonWorkHome","NonWorkForeign"),IF(C297=$D$395,IF(D297=$B$5,"TravelHome","TravelForeign"))))))</f>
        <v/>
      </c>
      <c r="H297" s="4" t="str">
        <f t="shared" si="4"/>
        <v/>
      </c>
    </row>
    <row r="298" spans="1:8" x14ac:dyDescent="0.2">
      <c r="A298" s="40">
        <v>45934</v>
      </c>
      <c r="B298" s="40" t="s">
        <v>18</v>
      </c>
      <c r="C298" s="2"/>
      <c r="D298" s="2"/>
      <c r="E298" s="2"/>
      <c r="F298" s="2"/>
      <c r="G298" s="8" t="str">
        <f>IF(C298="","",IF(C298=$D$392,IF(D298=$B$5,"WorkHome","WorkForeign"),IF(C298=$D$394,IF(D298=$B$5,"TravelWorkHome","TravelWorkForeign"),IF(C298=$D$393,IF(D298=$B$5,"NonWorkHome","NonWorkForeign"),IF(C298=$D$395,IF(D298=$B$5,"TravelHome","TravelForeign"))))))</f>
        <v/>
      </c>
      <c r="H298" s="4" t="str">
        <f t="shared" si="4"/>
        <v/>
      </c>
    </row>
    <row r="299" spans="1:8" x14ac:dyDescent="0.2">
      <c r="A299" s="40">
        <v>45935</v>
      </c>
      <c r="B299" s="40" t="s">
        <v>19</v>
      </c>
      <c r="C299" s="2"/>
      <c r="D299" s="2"/>
      <c r="E299" s="2"/>
      <c r="F299" s="2"/>
      <c r="G299" s="8" t="str">
        <f>IF(C299="","",IF(C299=$D$392,IF(D299=$B$5,"WorkHome","WorkForeign"),IF(C299=$D$394,IF(D299=$B$5,"TravelWorkHome","TravelWorkForeign"),IF(C299=$D$393,IF(D299=$B$5,"NonWorkHome","NonWorkForeign"),IF(C299=$D$395,IF(D299=$B$5,"TravelHome","TravelForeign"))))))</f>
        <v/>
      </c>
      <c r="H299" s="4" t="str">
        <f t="shared" si="4"/>
        <v/>
      </c>
    </row>
    <row r="300" spans="1:8" x14ac:dyDescent="0.2">
      <c r="A300" s="40">
        <v>45936</v>
      </c>
      <c r="B300" s="40" t="s">
        <v>20</v>
      </c>
      <c r="C300" s="2"/>
      <c r="D300" s="2"/>
      <c r="E300" s="2"/>
      <c r="F300" s="2"/>
      <c r="G300" s="8" t="str">
        <f>IF(C300="","",IF(C300=$D$392,IF(D300=$B$5,"WorkHome","WorkForeign"),IF(C300=$D$394,IF(D300=$B$5,"TravelWorkHome","TravelWorkForeign"),IF(C300=$D$393,IF(D300=$B$5,"NonWorkHome","NonWorkForeign"),IF(C300=$D$395,IF(D300=$B$5,"TravelHome","TravelForeign"))))))</f>
        <v/>
      </c>
      <c r="H300" s="4" t="str">
        <f t="shared" si="4"/>
        <v/>
      </c>
    </row>
    <row r="301" spans="1:8" x14ac:dyDescent="0.2">
      <c r="A301" s="40">
        <v>45937</v>
      </c>
      <c r="B301" s="40" t="s">
        <v>21</v>
      </c>
      <c r="C301" s="2"/>
      <c r="D301" s="2"/>
      <c r="E301" s="2"/>
      <c r="F301" s="2"/>
      <c r="G301" s="8" t="str">
        <f>IF(C301="","",IF(C301=$D$392,IF(D301=$B$5,"WorkHome","WorkForeign"),IF(C301=$D$394,IF(D301=$B$5,"TravelWorkHome","TravelWorkForeign"),IF(C301=$D$393,IF(D301=$B$5,"NonWorkHome","NonWorkForeign"),IF(C301=$D$395,IF(D301=$B$5,"TravelHome","TravelForeign"))))))</f>
        <v/>
      </c>
      <c r="H301" s="4" t="str">
        <f t="shared" si="4"/>
        <v/>
      </c>
    </row>
    <row r="302" spans="1:8" x14ac:dyDescent="0.2">
      <c r="A302" s="40">
        <v>45938</v>
      </c>
      <c r="B302" s="40" t="s">
        <v>22</v>
      </c>
      <c r="C302" s="2"/>
      <c r="D302" s="2"/>
      <c r="E302" s="2"/>
      <c r="F302" s="2"/>
      <c r="G302" s="8" t="str">
        <f>IF(C302="","",IF(C302=$D$392,IF(D302=$B$5,"WorkHome","WorkForeign"),IF(C302=$D$394,IF(D302=$B$5,"TravelWorkHome","TravelWorkForeign"),IF(C302=$D$393,IF(D302=$B$5,"NonWorkHome","NonWorkForeign"),IF(C302=$D$395,IF(D302=$B$5,"TravelHome","TravelForeign"))))))</f>
        <v/>
      </c>
      <c r="H302" s="4" t="str">
        <f t="shared" si="4"/>
        <v/>
      </c>
    </row>
    <row r="303" spans="1:8" x14ac:dyDescent="0.2">
      <c r="A303" s="40">
        <v>45939</v>
      </c>
      <c r="B303" s="40" t="s">
        <v>23</v>
      </c>
      <c r="C303" s="2"/>
      <c r="D303" s="2"/>
      <c r="E303" s="2"/>
      <c r="F303" s="2"/>
      <c r="G303" s="8" t="str">
        <f>IF(C303="","",IF(C303=$D$392,IF(D303=$B$5,"WorkHome","WorkForeign"),IF(C303=$D$394,IF(D303=$B$5,"TravelWorkHome","TravelWorkForeign"),IF(C303=$D$393,IF(D303=$B$5,"NonWorkHome","NonWorkForeign"),IF(C303=$D$395,IF(D303=$B$5,"TravelHome","TravelForeign"))))))</f>
        <v/>
      </c>
      <c r="H303" s="4" t="str">
        <f t="shared" si="4"/>
        <v/>
      </c>
    </row>
    <row r="304" spans="1:8" x14ac:dyDescent="0.2">
      <c r="A304" s="40">
        <v>45940</v>
      </c>
      <c r="B304" s="40" t="s">
        <v>24</v>
      </c>
      <c r="C304" s="2"/>
      <c r="D304" s="2"/>
      <c r="E304" s="2"/>
      <c r="F304" s="2"/>
      <c r="G304" s="8" t="str">
        <f>IF(C304="","",IF(C304=$D$392,IF(D304=$B$5,"WorkHome","WorkForeign"),IF(C304=$D$394,IF(D304=$B$5,"TravelWorkHome","TravelWorkForeign"),IF(C304=$D$393,IF(D304=$B$5,"NonWorkHome","NonWorkForeign"),IF(C304=$D$395,IF(D304=$B$5,"TravelHome","TravelForeign"))))))</f>
        <v/>
      </c>
      <c r="H304" s="4" t="str">
        <f t="shared" si="4"/>
        <v/>
      </c>
    </row>
    <row r="305" spans="1:14" x14ac:dyDescent="0.2">
      <c r="A305" s="40">
        <v>45941</v>
      </c>
      <c r="B305" s="40" t="s">
        <v>18</v>
      </c>
      <c r="C305" s="2"/>
      <c r="D305" s="2"/>
      <c r="E305" s="2"/>
      <c r="F305" s="2"/>
      <c r="G305" s="8" t="str">
        <f>IF(C305="","",IF(C305=$D$392,IF(D305=$B$5,"WorkHome","WorkForeign"),IF(C305=$D$394,IF(D305=$B$5,"TravelWorkHome","TravelWorkForeign"),IF(C305=$D$393,IF(D305=$B$5,"NonWorkHome","NonWorkForeign"),IF(C305=$D$395,IF(D305=$B$5,"TravelHome","TravelForeign"))))))</f>
        <v/>
      </c>
      <c r="H305" s="4" t="str">
        <f t="shared" si="4"/>
        <v/>
      </c>
    </row>
    <row r="306" spans="1:14" x14ac:dyDescent="0.2">
      <c r="A306" s="40">
        <v>45942</v>
      </c>
      <c r="B306" s="40" t="s">
        <v>19</v>
      </c>
      <c r="C306" s="2"/>
      <c r="D306" s="2"/>
      <c r="E306" s="2"/>
      <c r="F306" s="2"/>
      <c r="G306" s="8" t="str">
        <f>IF(C306="","",IF(C306=$D$392,IF(D306=$B$5,"WorkHome","WorkForeign"),IF(C306=$D$394,IF(D306=$B$5,"TravelWorkHome","TravelWorkForeign"),IF(C306=$D$393,IF(D306=$B$5,"NonWorkHome","NonWorkForeign"),IF(C306=$D$395,IF(D306=$B$5,"TravelHome","TravelForeign"))))))</f>
        <v/>
      </c>
      <c r="H306" s="4" t="str">
        <f t="shared" si="4"/>
        <v/>
      </c>
    </row>
    <row r="307" spans="1:14" x14ac:dyDescent="0.2">
      <c r="A307" s="40">
        <v>45943</v>
      </c>
      <c r="B307" s="40" t="s">
        <v>20</v>
      </c>
      <c r="C307" s="2"/>
      <c r="D307" s="2"/>
      <c r="E307" s="2"/>
      <c r="F307" s="2"/>
      <c r="G307" s="8" t="str">
        <f>IF(C307="","",IF(C307=$D$392,IF(D307=$B$5,"WorkHome","WorkForeign"),IF(C307=$D$394,IF(D307=$B$5,"TravelWorkHome","TravelWorkForeign"),IF(C307=$D$393,IF(D307=$B$5,"NonWorkHome","NonWorkForeign"),IF(C307=$D$395,IF(D307=$B$5,"TravelHome","TravelForeign"))))))</f>
        <v/>
      </c>
      <c r="H307" s="4" t="str">
        <f t="shared" si="4"/>
        <v/>
      </c>
    </row>
    <row r="308" spans="1:14" x14ac:dyDescent="0.2">
      <c r="A308" s="40">
        <v>45944</v>
      </c>
      <c r="B308" s="40" t="s">
        <v>21</v>
      </c>
      <c r="C308" s="2"/>
      <c r="D308" s="2"/>
      <c r="E308" s="2"/>
      <c r="F308" s="2"/>
      <c r="G308" s="8" t="str">
        <f>IF(C308="","",IF(C308=$D$392,IF(D308=$B$5,"WorkHome","WorkForeign"),IF(C308=$D$394,IF(D308=$B$5,"TravelWorkHome","TravelWorkForeign"),IF(C308=$D$393,IF(D308=$B$5,"NonWorkHome","NonWorkForeign"),IF(C308=$D$395,IF(D308=$B$5,"TravelHome","TravelForeign"))))))</f>
        <v/>
      </c>
      <c r="H308" s="4" t="str">
        <f t="shared" si="4"/>
        <v/>
      </c>
    </row>
    <row r="309" spans="1:14" x14ac:dyDescent="0.2">
      <c r="A309" s="40">
        <v>45945</v>
      </c>
      <c r="B309" s="40" t="s">
        <v>22</v>
      </c>
      <c r="C309" s="2"/>
      <c r="D309" s="2"/>
      <c r="E309" s="2"/>
      <c r="F309" s="2"/>
      <c r="G309" s="8" t="str">
        <f>IF(C309="","",IF(C309=$D$392,IF(D309=$B$5,"WorkHome","WorkForeign"),IF(C309=$D$394,IF(D309=$B$5,"TravelWorkHome","TravelWorkForeign"),IF(C309=$D$393,IF(D309=$B$5,"NonWorkHome","NonWorkForeign"),IF(C309=$D$395,IF(D309=$B$5,"TravelHome","TravelForeign"))))))</f>
        <v/>
      </c>
      <c r="H309" s="4" t="str">
        <f t="shared" si="4"/>
        <v/>
      </c>
    </row>
    <row r="310" spans="1:14" ht="13.5" thickBot="1" x14ac:dyDescent="0.25">
      <c r="A310" s="40">
        <v>45946</v>
      </c>
      <c r="B310" s="40" t="s">
        <v>23</v>
      </c>
      <c r="C310" s="2"/>
      <c r="D310" s="2"/>
      <c r="E310" s="2"/>
      <c r="F310" s="2"/>
      <c r="G310" s="8" t="str">
        <f>IF(C310="","",IF(C310=$D$392,IF(D310=$B$5,"WorkHome","WorkForeign"),IF(C310=$D$394,IF(D310=$B$5,"TravelWorkHome","TravelWorkForeign"),IF(C310=$D$393,IF(D310=$B$5,"NonWorkHome","NonWorkForeign"),IF(C310=$D$395,IF(D310=$B$5,"TravelHome","TravelForeign"))))))</f>
        <v/>
      </c>
      <c r="H310" s="4" t="str">
        <f t="shared" si="4"/>
        <v/>
      </c>
    </row>
    <row r="311" spans="1:14" ht="13.5" thickBot="1" x14ac:dyDescent="0.25">
      <c r="A311" s="40">
        <v>45947</v>
      </c>
      <c r="B311" s="40" t="s">
        <v>24</v>
      </c>
      <c r="C311" s="2"/>
      <c r="D311" s="2"/>
      <c r="E311" s="2"/>
      <c r="F311" s="2"/>
      <c r="G311" s="8" t="str">
        <f>IF(C311="","",IF(C311=$D$392,IF(D311=$B$5,"WorkHome","WorkForeign"),IF(C311=$D$394,IF(D311=$B$5,"TravelWorkHome","TravelWorkForeign"),IF(C311=$D$393,IF(D311=$B$5,"NonWorkHome","NonWorkForeign"),IF(C311=$D$395,IF(D311=$B$5,"TravelHome","TravelForeign"))))))</f>
        <v/>
      </c>
      <c r="H311" s="4" t="str">
        <f t="shared" si="4"/>
        <v/>
      </c>
      <c r="J311" s="86">
        <v>45931</v>
      </c>
      <c r="K311" s="87"/>
      <c r="L311" s="87"/>
      <c r="M311" s="87"/>
      <c r="N311" s="88"/>
    </row>
    <row r="312" spans="1:14" x14ac:dyDescent="0.2">
      <c r="A312" s="40">
        <v>45948</v>
      </c>
      <c r="B312" s="40" t="s">
        <v>18</v>
      </c>
      <c r="C312" s="2"/>
      <c r="D312" s="2"/>
      <c r="E312" s="2"/>
      <c r="F312" s="2"/>
      <c r="G312" s="8" t="str">
        <f>IF(C312="","",IF(C312=$D$392,IF(D312=$B$5,"WorkHome","WorkForeign"),IF(C312=$D$394,IF(D312=$B$5,"TravelWorkHome","TravelWorkForeign"),IF(C312=$D$393,IF(D312=$B$5,"NonWorkHome","NonWorkForeign"),IF(C312=$D$395,IF(D312=$B$5,"TravelHome","TravelForeign"))))))</f>
        <v/>
      </c>
      <c r="H312" s="4" t="str">
        <f t="shared" si="4"/>
        <v/>
      </c>
      <c r="J312" s="42"/>
      <c r="K312" s="43"/>
      <c r="L312" s="43" t="str">
        <f>IF($B$5="","Input Home",$B$5)</f>
        <v>Input Home</v>
      </c>
      <c r="M312" s="43" t="s">
        <v>25</v>
      </c>
      <c r="N312" s="44"/>
    </row>
    <row r="313" spans="1:14" x14ac:dyDescent="0.2">
      <c r="A313" s="40">
        <v>45949</v>
      </c>
      <c r="B313" s="40" t="s">
        <v>19</v>
      </c>
      <c r="C313" s="2"/>
      <c r="D313" s="2"/>
      <c r="E313" s="2"/>
      <c r="F313" s="2"/>
      <c r="G313" s="8" t="str">
        <f>IF(C313="","",IF(C313=$D$392,IF(D313=$B$5,"WorkHome","WorkForeign"),IF(C313=$D$394,IF(D313=$B$5,"TravelWorkHome","TravelWorkForeign"),IF(C313=$D$393,IF(D313=$B$5,"NonWorkHome","NonWorkForeign"),IF(C313=$D$395,IF(D313=$B$5,"TravelHome","TravelForeign"))))))</f>
        <v/>
      </c>
      <c r="H313" s="4" t="str">
        <f t="shared" si="4"/>
        <v/>
      </c>
      <c r="J313" s="45"/>
      <c r="K313" s="46" t="s">
        <v>26</v>
      </c>
      <c r="L313" s="46">
        <f>COUNTIF($G$295:$G$325,"WorkHome")</f>
        <v>0</v>
      </c>
      <c r="M313" s="46">
        <f>COUNTIF($G$295:$G$325,"WorkForeign")</f>
        <v>0</v>
      </c>
      <c r="N313" s="26"/>
    </row>
    <row r="314" spans="1:14" x14ac:dyDescent="0.2">
      <c r="A314" s="40">
        <v>45950</v>
      </c>
      <c r="B314" s="40" t="s">
        <v>20</v>
      </c>
      <c r="C314" s="2"/>
      <c r="D314" s="2"/>
      <c r="E314" s="2"/>
      <c r="F314" s="2"/>
      <c r="G314" s="8" t="str">
        <f>IF(C314="","",IF(C314=$D$392,IF(D314=$B$5,"WorkHome","WorkForeign"),IF(C314=$D$394,IF(D314=$B$5,"TravelWorkHome","TravelWorkForeign"),IF(C314=$D$393,IF(D314=$B$5,"NonWorkHome","NonWorkForeign"),IF(C314=$D$395,IF(D314=$B$5,"TravelHome","TravelForeign"))))))</f>
        <v/>
      </c>
      <c r="H314" s="4" t="str">
        <f t="shared" si="4"/>
        <v/>
      </c>
      <c r="J314" s="45"/>
      <c r="K314" s="46" t="s">
        <v>27</v>
      </c>
      <c r="L314" s="46">
        <f>COUNTIF($G$295:$G$325,"NonWorkHome")</f>
        <v>0</v>
      </c>
      <c r="M314" s="46">
        <f>COUNTIF($G$295:$G$325,"NonWorkForeign")</f>
        <v>0</v>
      </c>
      <c r="N314" s="26"/>
    </row>
    <row r="315" spans="1:14" x14ac:dyDescent="0.2">
      <c r="A315" s="40">
        <v>45951</v>
      </c>
      <c r="B315" s="40" t="s">
        <v>21</v>
      </c>
      <c r="C315" s="2"/>
      <c r="D315" s="2"/>
      <c r="E315" s="2"/>
      <c r="F315" s="2"/>
      <c r="G315" s="8" t="str">
        <f>IF(C315="","",IF(C315=$D$392,IF(D315=$B$5,"WorkHome","WorkForeign"),IF(C315=$D$394,IF(D315=$B$5,"TravelWorkHome","TravelWorkForeign"),IF(C315=$D$393,IF(D315=$B$5,"NonWorkHome","NonWorkForeign"),IF(C315=$D$395,IF(D315=$B$5,"TravelHome","TravelForeign"))))))</f>
        <v/>
      </c>
      <c r="H315" s="4" t="str">
        <f t="shared" si="4"/>
        <v/>
      </c>
      <c r="J315" s="45"/>
      <c r="K315" s="46" t="s">
        <v>28</v>
      </c>
      <c r="L315" s="46">
        <f>COUNTIF($G$295:$G$325,"TravelWorkHome")</f>
        <v>0</v>
      </c>
      <c r="M315" s="46">
        <f>COUNTIF($G$295:$G$325,"TravelWorkForeign")</f>
        <v>0</v>
      </c>
      <c r="N315" s="26"/>
    </row>
    <row r="316" spans="1:14" ht="13.5" thickBot="1" x14ac:dyDescent="0.25">
      <c r="A316" s="40">
        <v>45952</v>
      </c>
      <c r="B316" s="40" t="s">
        <v>22</v>
      </c>
      <c r="C316" s="2"/>
      <c r="D316" s="2"/>
      <c r="E316" s="2"/>
      <c r="F316" s="2"/>
      <c r="G316" s="8" t="str">
        <f>IF(C316="","",IF(C316=$D$392,IF(D316=$B$5,"WorkHome","WorkForeign"),IF(C316=$D$394,IF(D316=$B$5,"TravelWorkHome","TravelWorkForeign"),IF(C316=$D$393,IF(D316=$B$5,"NonWorkHome","NonWorkForeign"),IF(C316=$D$395,IF(D316=$B$5,"TravelHome","TravelForeign"))))))</f>
        <v/>
      </c>
      <c r="H316" s="4" t="str">
        <f t="shared" si="4"/>
        <v/>
      </c>
      <c r="J316" s="47"/>
      <c r="K316" s="48" t="s">
        <v>29</v>
      </c>
      <c r="L316" s="48">
        <f>COUNTIF($G$295:$G$325,"TravelHome")</f>
        <v>0</v>
      </c>
      <c r="M316" s="48">
        <f>COUNTIF($G$295:$G$325,"TravelForeign")</f>
        <v>0</v>
      </c>
      <c r="N316" s="49"/>
    </row>
    <row r="317" spans="1:14" ht="13.5" thickBot="1" x14ac:dyDescent="0.25">
      <c r="A317" s="40">
        <v>45953</v>
      </c>
      <c r="B317" s="40" t="s">
        <v>23</v>
      </c>
      <c r="C317" s="2"/>
      <c r="D317" s="2"/>
      <c r="E317" s="2"/>
      <c r="F317" s="2"/>
      <c r="G317" s="8" t="str">
        <f>IF(C317="","",IF(C317=$D$392,IF(D317=$B$5,"WorkHome","WorkForeign"),IF(C317=$D$394,IF(D317=$B$5,"TravelWorkHome","TravelWorkForeign"),IF(C317=$D$393,IF(D317=$B$5,"NonWorkHome","NonWorkForeign"),IF(C317=$D$395,IF(D317=$B$5,"TravelHome","TravelForeign"))))))</f>
        <v/>
      </c>
      <c r="H317" s="4" t="str">
        <f t="shared" si="4"/>
        <v/>
      </c>
      <c r="J317" s="50"/>
      <c r="K317" s="51" t="s">
        <v>30</v>
      </c>
      <c r="L317" s="51">
        <f>SUM(L313:L316)</f>
        <v>0</v>
      </c>
      <c r="M317" s="52">
        <f>SUM(M313:M316)</f>
        <v>0</v>
      </c>
      <c r="N317" s="53">
        <f>SUM(L317:M317)</f>
        <v>0</v>
      </c>
    </row>
    <row r="318" spans="1:14" x14ac:dyDescent="0.2">
      <c r="A318" s="40">
        <v>45954</v>
      </c>
      <c r="B318" s="40" t="s">
        <v>24</v>
      </c>
      <c r="C318" s="2"/>
      <c r="D318" s="2"/>
      <c r="E318" s="2"/>
      <c r="F318" s="2"/>
      <c r="G318" s="8" t="str">
        <f>IF(C318="","",IF(C318=$D$392,IF(D318=$B$5,"WorkHome","WorkForeign"),IF(C318=$D$394,IF(D318=$B$5,"TravelWorkHome","TravelWorkForeign"),IF(C318=$D$393,IF(D318=$B$5,"NonWorkHome","NonWorkForeign"),IF(C318=$D$395,IF(D318=$B$5,"TravelHome","TravelForeign"))))))</f>
        <v/>
      </c>
      <c r="H318" s="4" t="str">
        <f t="shared" si="4"/>
        <v/>
      </c>
    </row>
    <row r="319" spans="1:14" x14ac:dyDescent="0.2">
      <c r="A319" s="40">
        <v>45955</v>
      </c>
      <c r="B319" s="40" t="s">
        <v>18</v>
      </c>
      <c r="C319" s="2"/>
      <c r="D319" s="2"/>
      <c r="E319" s="2"/>
      <c r="F319" s="2"/>
      <c r="G319" s="8" t="str">
        <f>IF(C319="","",IF(C319=$D$392,IF(D319=$B$5,"WorkHome","WorkForeign"),IF(C319=$D$394,IF(D319=$B$5,"TravelWorkHome","TravelWorkForeign"),IF(C319=$D$393,IF(D319=$B$5,"NonWorkHome","NonWorkForeign"),IF(C319=$D$395,IF(D319=$B$5,"TravelHome","TravelForeign"))))))</f>
        <v/>
      </c>
      <c r="H319" s="4" t="str">
        <f t="shared" si="4"/>
        <v/>
      </c>
    </row>
    <row r="320" spans="1:14" x14ac:dyDescent="0.2">
      <c r="A320" s="40">
        <v>45956</v>
      </c>
      <c r="B320" s="40" t="s">
        <v>19</v>
      </c>
      <c r="C320" s="2"/>
      <c r="D320" s="2"/>
      <c r="E320" s="2"/>
      <c r="F320" s="2"/>
      <c r="G320" s="8" t="str">
        <f>IF(C320="","",IF(C320=$D$392,IF(D320=$B$5,"WorkHome","WorkForeign"),IF(C320=$D$394,IF(D320=$B$5,"TravelWorkHome","TravelWorkForeign"),IF(C320=$D$393,IF(D320=$B$5,"NonWorkHome","NonWorkForeign"),IF(C320=$D$395,IF(D320=$B$5,"TravelHome","TravelForeign"))))))</f>
        <v/>
      </c>
      <c r="H320" s="4" t="str">
        <f t="shared" si="4"/>
        <v/>
      </c>
    </row>
    <row r="321" spans="1:8" x14ac:dyDescent="0.2">
      <c r="A321" s="40">
        <v>45957</v>
      </c>
      <c r="B321" s="40" t="s">
        <v>20</v>
      </c>
      <c r="C321" s="2"/>
      <c r="D321" s="2"/>
      <c r="E321" s="2"/>
      <c r="F321" s="2"/>
      <c r="G321" s="8" t="str">
        <f>IF(C321="","",IF(C321=$D$392,IF(D321=$B$5,"WorkHome","WorkForeign"),IF(C321=$D$394,IF(D321=$B$5,"TravelWorkHome","TravelWorkForeign"),IF(C321=$D$393,IF(D321=$B$5,"NonWorkHome","NonWorkForeign"),IF(C321=$D$395,IF(D321=$B$5,"TravelHome","TravelForeign"))))))</f>
        <v/>
      </c>
      <c r="H321" s="4" t="str">
        <f t="shared" si="4"/>
        <v/>
      </c>
    </row>
    <row r="322" spans="1:8" x14ac:dyDescent="0.2">
      <c r="A322" s="40">
        <v>45958</v>
      </c>
      <c r="B322" s="40" t="s">
        <v>21</v>
      </c>
      <c r="C322" s="2"/>
      <c r="D322" s="2"/>
      <c r="E322" s="2"/>
      <c r="F322" s="2"/>
      <c r="G322" s="8" t="str">
        <f>IF(C322="","",IF(C322=$D$392,IF(D322=$B$5,"WorkHome","WorkForeign"),IF(C322=$D$394,IF(D322=$B$5,"TravelWorkHome","TravelWorkForeign"),IF(C322=$D$393,IF(D322=$B$5,"NonWorkHome","NonWorkForeign"),IF(C322=$D$395,IF(D322=$B$5,"TravelHome","TravelForeign"))))))</f>
        <v/>
      </c>
      <c r="H322" s="4" t="str">
        <f t="shared" si="4"/>
        <v/>
      </c>
    </row>
    <row r="323" spans="1:8" x14ac:dyDescent="0.2">
      <c r="A323" s="40">
        <v>45959</v>
      </c>
      <c r="B323" s="40" t="s">
        <v>22</v>
      </c>
      <c r="C323" s="2"/>
      <c r="D323" s="2"/>
      <c r="E323" s="2"/>
      <c r="F323" s="2"/>
      <c r="G323" s="8" t="str">
        <f>IF(C323="","",IF(C323=$D$392,IF(D323=$B$5,"WorkHome","WorkForeign"),IF(C323=$D$394,IF(D323=$B$5,"TravelWorkHome","TravelWorkForeign"),IF(C323=$D$393,IF(D323=$B$5,"NonWorkHome","NonWorkForeign"),IF(C323=$D$395,IF(D323=$B$5,"TravelHome","TravelForeign"))))))</f>
        <v/>
      </c>
      <c r="H323" s="4" t="str">
        <f t="shared" si="4"/>
        <v/>
      </c>
    </row>
    <row r="324" spans="1:8" x14ac:dyDescent="0.2">
      <c r="A324" s="40">
        <v>45960</v>
      </c>
      <c r="B324" s="40" t="s">
        <v>23</v>
      </c>
      <c r="C324" s="2"/>
      <c r="D324" s="2"/>
      <c r="E324" s="2"/>
      <c r="F324" s="2"/>
      <c r="G324" s="8" t="str">
        <f>IF(C324="","",IF(C324=$D$392,IF(D324=$B$5,"WorkHome","WorkForeign"),IF(C324=$D$394,IF(D324=$B$5,"TravelWorkHome","TravelWorkForeign"),IF(C324=$D$393,IF(D324=$B$5,"NonWorkHome","NonWorkForeign"),IF(C324=$D$395,IF(D324=$B$5,"TravelHome","TravelForeign"))))))</f>
        <v/>
      </c>
      <c r="H324" s="4" t="str">
        <f t="shared" si="4"/>
        <v/>
      </c>
    </row>
    <row r="325" spans="1:8" x14ac:dyDescent="0.2">
      <c r="A325" s="40">
        <v>45961</v>
      </c>
      <c r="B325" s="40" t="s">
        <v>24</v>
      </c>
      <c r="C325" s="2"/>
      <c r="D325" s="2"/>
      <c r="E325" s="2"/>
      <c r="F325" s="2"/>
      <c r="G325" s="8" t="str">
        <f>IF(C325="","",IF(C325=$D$392,IF(D325=$B$5,"WorkHome","WorkForeign"),IF(C325=$D$394,IF(D325=$B$5,"TravelWorkHome","TravelWorkForeign"),IF(C325=$D$393,IF(D325=$B$5,"NonWorkHome","NonWorkForeign"),IF(C325=$D$395,IF(D325=$B$5,"TravelHome","TravelForeign"))))))</f>
        <v/>
      </c>
      <c r="H325" s="4" t="str">
        <f t="shared" si="4"/>
        <v/>
      </c>
    </row>
    <row r="326" spans="1:8" ht="18" x14ac:dyDescent="0.25">
      <c r="A326" s="37" t="s">
        <v>40</v>
      </c>
      <c r="B326" s="38"/>
      <c r="C326" s="11"/>
      <c r="D326" s="11"/>
      <c r="E326" s="11"/>
      <c r="F326" s="11"/>
      <c r="G326" s="8" t="str">
        <f>IF(C326="","",IF(C326=$D$392,IF(D326=$B$5,"WorkHome","WorkForeign"),IF(C326=$D$394,IF(D326=$B$5,"TravelWorkHome","TravelWorkForeign"),IF(C326=$D$393,IF(D326=$B$5,"NonWorkHome","NonWorkForeign"),IF(C326=$D$395,IF(D326=$B$5,"TravelHome","TravelForeign"))))))</f>
        <v/>
      </c>
      <c r="H326" s="4" t="str">
        <f t="shared" si="4"/>
        <v/>
      </c>
    </row>
    <row r="327" spans="1:8" x14ac:dyDescent="0.2">
      <c r="A327" s="40">
        <v>45962</v>
      </c>
      <c r="B327" s="40" t="s">
        <v>18</v>
      </c>
      <c r="C327" s="2"/>
      <c r="D327" s="2"/>
      <c r="E327" s="2"/>
      <c r="F327" s="2"/>
      <c r="G327" s="8" t="str">
        <f>IF(C327="","",IF(C327=$D$392,IF(D327=$B$5,"WorkHome","WorkForeign"),IF(C327=$D$394,IF(D327=$B$5,"TravelWorkHome","TravelWorkForeign"),IF(C327=$D$393,IF(D327=$B$5,"NonWorkHome","NonWorkForeign"),IF(C327=$D$395,IF(D327=$B$5,"TravelHome","TravelForeign"))))))</f>
        <v/>
      </c>
      <c r="H327" s="4" t="str">
        <f t="shared" si="4"/>
        <v/>
      </c>
    </row>
    <row r="328" spans="1:8" x14ac:dyDescent="0.2">
      <c r="A328" s="40">
        <v>45963</v>
      </c>
      <c r="B328" s="40" t="s">
        <v>19</v>
      </c>
      <c r="C328" s="2"/>
      <c r="D328" s="2"/>
      <c r="E328" s="2"/>
      <c r="F328" s="2"/>
      <c r="G328" s="8" t="str">
        <f>IF(C328="","",IF(C328=$D$392,IF(D328=$B$5,"WorkHome","WorkForeign"),IF(C328=$D$394,IF(D328=$B$5,"TravelWorkHome","TravelWorkForeign"),IF(C328=$D$393,IF(D328=$B$5,"NonWorkHome","NonWorkForeign"),IF(C328=$D$395,IF(D328=$B$5,"TravelHome","TravelForeign"))))))</f>
        <v/>
      </c>
      <c r="H328" s="4" t="str">
        <f t="shared" si="4"/>
        <v/>
      </c>
    </row>
    <row r="329" spans="1:8" x14ac:dyDescent="0.2">
      <c r="A329" s="40">
        <v>45964</v>
      </c>
      <c r="B329" s="40" t="s">
        <v>20</v>
      </c>
      <c r="C329" s="2"/>
      <c r="D329" s="2"/>
      <c r="E329" s="2"/>
      <c r="F329" s="2"/>
      <c r="G329" s="8" t="str">
        <f>IF(C329="","",IF(C329=$D$392,IF(D329=$B$5,"WorkHome","WorkForeign"),IF(C329=$D$394,IF(D329=$B$5,"TravelWorkHome","TravelWorkForeign"),IF(C329=$D$393,IF(D329=$B$5,"NonWorkHome","NonWorkForeign"),IF(C329=$D$395,IF(D329=$B$5,"TravelHome","TravelForeign"))))))</f>
        <v/>
      </c>
      <c r="H329" s="4" t="str">
        <f t="shared" si="4"/>
        <v/>
      </c>
    </row>
    <row r="330" spans="1:8" x14ac:dyDescent="0.2">
      <c r="A330" s="40">
        <v>45965</v>
      </c>
      <c r="B330" s="40" t="s">
        <v>21</v>
      </c>
      <c r="C330" s="2"/>
      <c r="D330" s="2"/>
      <c r="E330" s="2"/>
      <c r="F330" s="2"/>
      <c r="G330" s="8" t="str">
        <f>IF(C330="","",IF(C330=$D$392,IF(D330=$B$5,"WorkHome","WorkForeign"),IF(C330=$D$394,IF(D330=$B$5,"TravelWorkHome","TravelWorkForeign"),IF(C330=$D$393,IF(D330=$B$5,"NonWorkHome","NonWorkForeign"),IF(C330=$D$395,IF(D330=$B$5,"TravelHome","TravelForeign"))))))</f>
        <v/>
      </c>
      <c r="H330" s="4" t="str">
        <f t="shared" si="4"/>
        <v/>
      </c>
    </row>
    <row r="331" spans="1:8" x14ac:dyDescent="0.2">
      <c r="A331" s="40">
        <v>45966</v>
      </c>
      <c r="B331" s="40" t="s">
        <v>22</v>
      </c>
      <c r="C331" s="2"/>
      <c r="D331" s="2"/>
      <c r="E331" s="2"/>
      <c r="F331" s="2"/>
      <c r="G331" s="8" t="str">
        <f>IF(C331="","",IF(C331=$D$392,IF(D331=$B$5,"WorkHome","WorkForeign"),IF(C331=$D$394,IF(D331=$B$5,"TravelWorkHome","TravelWorkForeign"),IF(C331=$D$393,IF(D331=$B$5,"NonWorkHome","NonWorkForeign"),IF(C331=$D$395,IF(D331=$B$5,"TravelHome","TravelForeign"))))))</f>
        <v/>
      </c>
      <c r="H331" s="4" t="str">
        <f t="shared" si="4"/>
        <v/>
      </c>
    </row>
    <row r="332" spans="1:8" x14ac:dyDescent="0.2">
      <c r="A332" s="40">
        <v>45967</v>
      </c>
      <c r="B332" s="40" t="s">
        <v>23</v>
      </c>
      <c r="C332" s="2"/>
      <c r="D332" s="2"/>
      <c r="E332" s="2"/>
      <c r="F332" s="2"/>
      <c r="G332" s="8" t="str">
        <f>IF(C332="","",IF(C332=$D$392,IF(D332=$B$5,"WorkHome","WorkForeign"),IF(C332=$D$394,IF(D332=$B$5,"TravelWorkHome","TravelWorkForeign"),IF(C332=$D$393,IF(D332=$B$5,"NonWorkHome","NonWorkForeign"),IF(C332=$D$395,IF(D332=$B$5,"TravelHome","TravelForeign"))))))</f>
        <v/>
      </c>
      <c r="H332" s="4" t="str">
        <f t="shared" ref="H332:H388" si="5">IF(D332="","",IF(D332=$B$5,$B$5,IF(D332=$B$6,$B$6,IF(D332=$B$7,$B$7,"Other"))))</f>
        <v/>
      </c>
    </row>
    <row r="333" spans="1:8" x14ac:dyDescent="0.2">
      <c r="A333" s="40">
        <v>45968</v>
      </c>
      <c r="B333" s="40" t="s">
        <v>24</v>
      </c>
      <c r="C333" s="2"/>
      <c r="D333" s="2"/>
      <c r="E333" s="2"/>
      <c r="F333" s="2"/>
      <c r="G333" s="8" t="str">
        <f>IF(C333="","",IF(C333=$D$392,IF(D333=$B$5,"WorkHome","WorkForeign"),IF(C333=$D$394,IF(D333=$B$5,"TravelWorkHome","TravelWorkForeign"),IF(C333=$D$393,IF(D333=$B$5,"NonWorkHome","NonWorkForeign"),IF(C333=$D$395,IF(D333=$B$5,"TravelHome","TravelForeign"))))))</f>
        <v/>
      </c>
      <c r="H333" s="4" t="str">
        <f t="shared" si="5"/>
        <v/>
      </c>
    </row>
    <row r="334" spans="1:8" x14ac:dyDescent="0.2">
      <c r="A334" s="40">
        <v>45969</v>
      </c>
      <c r="B334" s="40" t="s">
        <v>18</v>
      </c>
      <c r="C334" s="2"/>
      <c r="D334" s="2"/>
      <c r="E334" s="2"/>
      <c r="F334" s="2"/>
      <c r="G334" s="8" t="str">
        <f>IF(C334="","",IF(C334=$D$392,IF(D334=$B$5,"WorkHome","WorkForeign"),IF(C334=$D$394,IF(D334=$B$5,"TravelWorkHome","TravelWorkForeign"),IF(C334=$D$393,IF(D334=$B$5,"NonWorkHome","NonWorkForeign"),IF(C334=$D$395,IF(D334=$B$5,"TravelHome","TravelForeign"))))))</f>
        <v/>
      </c>
      <c r="H334" s="4" t="str">
        <f t="shared" si="5"/>
        <v/>
      </c>
    </row>
    <row r="335" spans="1:8" x14ac:dyDescent="0.2">
      <c r="A335" s="40">
        <v>45970</v>
      </c>
      <c r="B335" s="40" t="s">
        <v>19</v>
      </c>
      <c r="C335" s="2"/>
      <c r="D335" s="2"/>
      <c r="E335" s="2"/>
      <c r="F335" s="2"/>
      <c r="G335" s="8" t="str">
        <f>IF(C335="","",IF(C335=$D$392,IF(D335=$B$5,"WorkHome","WorkForeign"),IF(C335=$D$394,IF(D335=$B$5,"TravelWorkHome","TravelWorkForeign"),IF(C335=$D$393,IF(D335=$B$5,"NonWorkHome","NonWorkForeign"),IF(C335=$D$395,IF(D335=$B$5,"TravelHome","TravelForeign"))))))</f>
        <v/>
      </c>
      <c r="H335" s="4" t="str">
        <f t="shared" si="5"/>
        <v/>
      </c>
    </row>
    <row r="336" spans="1:8" x14ac:dyDescent="0.2">
      <c r="A336" s="40">
        <v>45971</v>
      </c>
      <c r="B336" s="40" t="s">
        <v>20</v>
      </c>
      <c r="C336" s="2"/>
      <c r="D336" s="2"/>
      <c r="E336" s="2"/>
      <c r="F336" s="2"/>
      <c r="G336" s="8" t="str">
        <f>IF(C336="","",IF(C336=$D$392,IF(D336=$B$5,"WorkHome","WorkForeign"),IF(C336=$D$394,IF(D336=$B$5,"TravelWorkHome","TravelWorkForeign"),IF(C336=$D$393,IF(D336=$B$5,"NonWorkHome","NonWorkForeign"),IF(C336=$D$395,IF(D336=$B$5,"TravelHome","TravelForeign"))))))</f>
        <v/>
      </c>
      <c r="H336" s="4" t="str">
        <f t="shared" si="5"/>
        <v/>
      </c>
    </row>
    <row r="337" spans="1:14" x14ac:dyDescent="0.2">
      <c r="A337" s="40">
        <v>45972</v>
      </c>
      <c r="B337" s="40" t="s">
        <v>21</v>
      </c>
      <c r="C337" s="2"/>
      <c r="D337" s="2"/>
      <c r="E337" s="2"/>
      <c r="F337" s="2"/>
      <c r="G337" s="8" t="str">
        <f>IF(C337="","",IF(C337=$D$392,IF(D337=$B$5,"WorkHome","WorkForeign"),IF(C337=$D$394,IF(D337=$B$5,"TravelWorkHome","TravelWorkForeign"),IF(C337=$D$393,IF(D337=$B$5,"NonWorkHome","NonWorkForeign"),IF(C337=$D$395,IF(D337=$B$5,"TravelHome","TravelForeign"))))))</f>
        <v/>
      </c>
      <c r="H337" s="4" t="str">
        <f t="shared" si="5"/>
        <v/>
      </c>
    </row>
    <row r="338" spans="1:14" x14ac:dyDescent="0.2">
      <c r="A338" s="40">
        <v>45973</v>
      </c>
      <c r="B338" s="40" t="s">
        <v>22</v>
      </c>
      <c r="C338" s="2"/>
      <c r="D338" s="2"/>
      <c r="E338" s="2"/>
      <c r="F338" s="2"/>
      <c r="G338" s="8" t="str">
        <f>IF(C338="","",IF(C338=$D$392,IF(D338=$B$5,"WorkHome","WorkForeign"),IF(C338=$D$394,IF(D338=$B$5,"TravelWorkHome","TravelWorkForeign"),IF(C338=$D$393,IF(D338=$B$5,"NonWorkHome","NonWorkForeign"),IF(C338=$D$395,IF(D338=$B$5,"TravelHome","TravelForeign"))))))</f>
        <v/>
      </c>
      <c r="H338" s="4" t="str">
        <f t="shared" si="5"/>
        <v/>
      </c>
    </row>
    <row r="339" spans="1:14" x14ac:dyDescent="0.2">
      <c r="A339" s="40">
        <v>45974</v>
      </c>
      <c r="B339" s="40" t="s">
        <v>23</v>
      </c>
      <c r="C339" s="2"/>
      <c r="D339" s="2"/>
      <c r="E339" s="2"/>
      <c r="F339" s="2"/>
      <c r="G339" s="8" t="str">
        <f>IF(C339="","",IF(C339=$D$392,IF(D339=$B$5,"WorkHome","WorkForeign"),IF(C339=$D$394,IF(D339=$B$5,"TravelWorkHome","TravelWorkForeign"),IF(C339=$D$393,IF(D339=$B$5,"NonWorkHome","NonWorkForeign"),IF(C339=$D$395,IF(D339=$B$5,"TravelHome","TravelForeign"))))))</f>
        <v/>
      </c>
      <c r="H339" s="4" t="str">
        <f t="shared" si="5"/>
        <v/>
      </c>
    </row>
    <row r="340" spans="1:14" x14ac:dyDescent="0.2">
      <c r="A340" s="40">
        <v>45975</v>
      </c>
      <c r="B340" s="40" t="s">
        <v>24</v>
      </c>
      <c r="C340" s="2"/>
      <c r="D340" s="2"/>
      <c r="E340" s="2"/>
      <c r="F340" s="2"/>
      <c r="G340" s="8" t="str">
        <f>IF(C340="","",IF(C340=$D$392,IF(D340=$B$5,"WorkHome","WorkForeign"),IF(C340=$D$394,IF(D340=$B$5,"TravelWorkHome","TravelWorkForeign"),IF(C340=$D$393,IF(D340=$B$5,"NonWorkHome","NonWorkForeign"),IF(C340=$D$395,IF(D340=$B$5,"TravelHome","TravelForeign"))))))</f>
        <v/>
      </c>
      <c r="H340" s="4" t="str">
        <f t="shared" si="5"/>
        <v/>
      </c>
    </row>
    <row r="341" spans="1:14" ht="13.5" thickBot="1" x14ac:dyDescent="0.25">
      <c r="A341" s="40">
        <v>45976</v>
      </c>
      <c r="B341" s="40" t="s">
        <v>18</v>
      </c>
      <c r="C341" s="2"/>
      <c r="D341" s="2"/>
      <c r="E341" s="2"/>
      <c r="F341" s="2"/>
      <c r="G341" s="8" t="str">
        <f>IF(C341="","",IF(C341=$D$392,IF(D341=$B$5,"WorkHome","WorkForeign"),IF(C341=$D$394,IF(D341=$B$5,"TravelWorkHome","TravelWorkForeign"),IF(C341=$D$393,IF(D341=$B$5,"NonWorkHome","NonWorkForeign"),IF(C341=$D$395,IF(D341=$B$5,"TravelHome","TravelForeign"))))))</f>
        <v/>
      </c>
      <c r="H341" s="4" t="str">
        <f t="shared" si="5"/>
        <v/>
      </c>
    </row>
    <row r="342" spans="1:14" ht="13.5" thickBot="1" x14ac:dyDescent="0.25">
      <c r="A342" s="40">
        <v>45977</v>
      </c>
      <c r="B342" s="40" t="s">
        <v>19</v>
      </c>
      <c r="C342" s="2"/>
      <c r="D342" s="2"/>
      <c r="E342" s="2"/>
      <c r="F342" s="2"/>
      <c r="G342" s="8" t="str">
        <f>IF(C342="","",IF(C342=$D$392,IF(D342=$B$5,"WorkHome","WorkForeign"),IF(C342=$D$394,IF(D342=$B$5,"TravelWorkHome","TravelWorkForeign"),IF(C342=$D$393,IF(D342=$B$5,"NonWorkHome","NonWorkForeign"),IF(C342=$D$395,IF(D342=$B$5,"TravelHome","TravelForeign"))))))</f>
        <v/>
      </c>
      <c r="H342" s="4" t="str">
        <f t="shared" si="5"/>
        <v/>
      </c>
      <c r="J342" s="86">
        <v>45962</v>
      </c>
      <c r="K342" s="87"/>
      <c r="L342" s="87"/>
      <c r="M342" s="87"/>
      <c r="N342" s="88"/>
    </row>
    <row r="343" spans="1:14" x14ac:dyDescent="0.2">
      <c r="A343" s="40">
        <v>45978</v>
      </c>
      <c r="B343" s="40" t="s">
        <v>20</v>
      </c>
      <c r="C343" s="2"/>
      <c r="D343" s="2"/>
      <c r="E343" s="2"/>
      <c r="F343" s="2"/>
      <c r="G343" s="8" t="str">
        <f>IF(C343="","",IF(C343=$D$392,IF(D343=$B$5,"WorkHome","WorkForeign"),IF(C343=$D$394,IF(D343=$B$5,"TravelWorkHome","TravelWorkForeign"),IF(C343=$D$393,IF(D343=$B$5,"NonWorkHome","NonWorkForeign"),IF(C343=$D$395,IF(D343=$B$5,"TravelHome","TravelForeign"))))))</f>
        <v/>
      </c>
      <c r="H343" s="4" t="str">
        <f t="shared" si="5"/>
        <v/>
      </c>
      <c r="J343" s="42"/>
      <c r="K343" s="43"/>
      <c r="L343" s="43" t="str">
        <f>IF($B$5="","Input Home",$B$5)</f>
        <v>Input Home</v>
      </c>
      <c r="M343" s="43" t="s">
        <v>25</v>
      </c>
      <c r="N343" s="44"/>
    </row>
    <row r="344" spans="1:14" x14ac:dyDescent="0.2">
      <c r="A344" s="40">
        <v>45979</v>
      </c>
      <c r="B344" s="40" t="s">
        <v>21</v>
      </c>
      <c r="C344" s="2"/>
      <c r="D344" s="2"/>
      <c r="E344" s="2"/>
      <c r="F344" s="2"/>
      <c r="G344" s="8" t="str">
        <f>IF(C344="","",IF(C344=$D$392,IF(D344=$B$5,"WorkHome","WorkForeign"),IF(C344=$D$394,IF(D344=$B$5,"TravelWorkHome","TravelWorkForeign"),IF(C344=$D$393,IF(D344=$B$5,"NonWorkHome","NonWorkForeign"),IF(C344=$D$395,IF(D344=$B$5,"TravelHome","TravelForeign"))))))</f>
        <v/>
      </c>
      <c r="H344" s="4" t="str">
        <f t="shared" si="5"/>
        <v/>
      </c>
      <c r="J344" s="45"/>
      <c r="K344" s="46" t="s">
        <v>26</v>
      </c>
      <c r="L344" s="46">
        <f>COUNTIF($G$327:$G$356,"WorkHome")</f>
        <v>0</v>
      </c>
      <c r="M344" s="46">
        <f>COUNTIF($G$327:$G$356,"WorkForeign")</f>
        <v>0</v>
      </c>
      <c r="N344" s="26"/>
    </row>
    <row r="345" spans="1:14" x14ac:dyDescent="0.2">
      <c r="A345" s="40">
        <v>45980</v>
      </c>
      <c r="B345" s="40" t="s">
        <v>22</v>
      </c>
      <c r="C345" s="2"/>
      <c r="D345" s="2"/>
      <c r="E345" s="2"/>
      <c r="F345" s="2"/>
      <c r="G345" s="8" t="str">
        <f>IF(C345="","",IF(C345=$D$392,IF(D345=$B$5,"WorkHome","WorkForeign"),IF(C345=$D$394,IF(D345=$B$5,"TravelWorkHome","TravelWorkForeign"),IF(C345=$D$393,IF(D345=$B$5,"NonWorkHome","NonWorkForeign"),IF(C345=$D$395,IF(D345=$B$5,"TravelHome","TravelForeign"))))))</f>
        <v/>
      </c>
      <c r="H345" s="4" t="str">
        <f t="shared" si="5"/>
        <v/>
      </c>
      <c r="J345" s="45"/>
      <c r="K345" s="46" t="s">
        <v>27</v>
      </c>
      <c r="L345" s="46">
        <f>COUNTIF($G$327:$G$356,"NonWorkHome")</f>
        <v>0</v>
      </c>
      <c r="M345" s="46">
        <f>COUNTIF($G$327:$G$356,"NonWorkForeign")</f>
        <v>0</v>
      </c>
      <c r="N345" s="26"/>
    </row>
    <row r="346" spans="1:14" x14ac:dyDescent="0.2">
      <c r="A346" s="40">
        <v>45981</v>
      </c>
      <c r="B346" s="40" t="s">
        <v>23</v>
      </c>
      <c r="C346" s="2"/>
      <c r="D346" s="2"/>
      <c r="E346" s="2"/>
      <c r="F346" s="2"/>
      <c r="G346" s="8" t="str">
        <f>IF(C346="","",IF(C346=$D$392,IF(D346=$B$5,"WorkHome","WorkForeign"),IF(C346=$D$394,IF(D346=$B$5,"TravelWorkHome","TravelWorkForeign"),IF(C346=$D$393,IF(D346=$B$5,"NonWorkHome","NonWorkForeign"),IF(C346=$D$395,IF(D346=$B$5,"TravelHome","TravelForeign"))))))</f>
        <v/>
      </c>
      <c r="H346" s="4" t="str">
        <f t="shared" si="5"/>
        <v/>
      </c>
      <c r="J346" s="45"/>
      <c r="K346" s="46" t="s">
        <v>28</v>
      </c>
      <c r="L346" s="46">
        <f>COUNTIF($G$327:$G$356,"TravelWorkHome")</f>
        <v>0</v>
      </c>
      <c r="M346" s="46">
        <f>COUNTIF($G$327:$G$356,"TravelWorkForeign")</f>
        <v>0</v>
      </c>
      <c r="N346" s="26"/>
    </row>
    <row r="347" spans="1:14" ht="13.5" thickBot="1" x14ac:dyDescent="0.25">
      <c r="A347" s="40">
        <v>45982</v>
      </c>
      <c r="B347" s="40" t="s">
        <v>24</v>
      </c>
      <c r="C347" s="2"/>
      <c r="D347" s="2"/>
      <c r="E347" s="2"/>
      <c r="F347" s="2"/>
      <c r="G347" s="8" t="str">
        <f>IF(C347="","",IF(C347=$D$392,IF(D347=$B$5,"WorkHome","WorkForeign"),IF(C347=$D$394,IF(D347=$B$5,"TravelWorkHome","TravelWorkForeign"),IF(C347=$D$393,IF(D347=$B$5,"NonWorkHome","NonWorkForeign"),IF(C347=$D$395,IF(D347=$B$5,"TravelHome","TravelForeign"))))))</f>
        <v/>
      </c>
      <c r="H347" s="4" t="str">
        <f t="shared" si="5"/>
        <v/>
      </c>
      <c r="J347" s="47"/>
      <c r="K347" s="48" t="s">
        <v>29</v>
      </c>
      <c r="L347" s="48">
        <f>COUNTIF($G$327:$G$356,"TravelHome")</f>
        <v>0</v>
      </c>
      <c r="M347" s="48">
        <f>COUNTIF($G$327:$G$356,"TravelForeign")</f>
        <v>0</v>
      </c>
      <c r="N347" s="49"/>
    </row>
    <row r="348" spans="1:14" ht="13.5" thickBot="1" x14ac:dyDescent="0.25">
      <c r="A348" s="40">
        <v>45983</v>
      </c>
      <c r="B348" s="40" t="s">
        <v>18</v>
      </c>
      <c r="C348" s="2"/>
      <c r="D348" s="2"/>
      <c r="E348" s="2"/>
      <c r="F348" s="2"/>
      <c r="G348" s="8" t="str">
        <f>IF(C348="","",IF(C348=$D$392,IF(D348=$B$5,"WorkHome","WorkForeign"),IF(C348=$D$394,IF(D348=$B$5,"TravelWorkHome","TravelWorkForeign"),IF(C348=$D$393,IF(D348=$B$5,"NonWorkHome","NonWorkForeign"),IF(C348=$D$395,IF(D348=$B$5,"TravelHome","TravelForeign"))))))</f>
        <v/>
      </c>
      <c r="H348" s="4" t="str">
        <f t="shared" si="5"/>
        <v/>
      </c>
      <c r="J348" s="50"/>
      <c r="K348" s="51" t="s">
        <v>30</v>
      </c>
      <c r="L348" s="51">
        <f>SUM(L344:L347)</f>
        <v>0</v>
      </c>
      <c r="M348" s="52">
        <f>SUM(M344:M347)</f>
        <v>0</v>
      </c>
      <c r="N348" s="53">
        <f>SUM(L348:M348)</f>
        <v>0</v>
      </c>
    </row>
    <row r="349" spans="1:14" x14ac:dyDescent="0.2">
      <c r="A349" s="40">
        <v>45984</v>
      </c>
      <c r="B349" s="40" t="s">
        <v>19</v>
      </c>
      <c r="C349" s="2"/>
      <c r="D349" s="2"/>
      <c r="E349" s="2"/>
      <c r="F349" s="2"/>
      <c r="G349" s="8" t="str">
        <f>IF(C349="","",IF(C349=$D$392,IF(D349=$B$5,"WorkHome","WorkForeign"),IF(C349=$D$394,IF(D349=$B$5,"TravelWorkHome","TravelWorkForeign"),IF(C349=$D$393,IF(D349=$B$5,"NonWorkHome","NonWorkForeign"),IF(C349=$D$395,IF(D349=$B$5,"TravelHome","TravelForeign"))))))</f>
        <v/>
      </c>
      <c r="H349" s="4" t="str">
        <f t="shared" si="5"/>
        <v/>
      </c>
    </row>
    <row r="350" spans="1:14" x14ac:dyDescent="0.2">
      <c r="A350" s="40">
        <v>45985</v>
      </c>
      <c r="B350" s="40" t="s">
        <v>20</v>
      </c>
      <c r="C350" s="2"/>
      <c r="D350" s="2"/>
      <c r="E350" s="2"/>
      <c r="F350" s="2"/>
      <c r="G350" s="8" t="str">
        <f>IF(C350="","",IF(C350=$D$392,IF(D350=$B$5,"WorkHome","WorkForeign"),IF(C350=$D$394,IF(D350=$B$5,"TravelWorkHome","TravelWorkForeign"),IF(C350=$D$393,IF(D350=$B$5,"NonWorkHome","NonWorkForeign"),IF(C350=$D$395,IF(D350=$B$5,"TravelHome","TravelForeign"))))))</f>
        <v/>
      </c>
      <c r="H350" s="4" t="str">
        <f t="shared" si="5"/>
        <v/>
      </c>
    </row>
    <row r="351" spans="1:14" x14ac:dyDescent="0.2">
      <c r="A351" s="40">
        <v>45986</v>
      </c>
      <c r="B351" s="40" t="s">
        <v>21</v>
      </c>
      <c r="C351" s="2"/>
      <c r="D351" s="2"/>
      <c r="E351" s="2"/>
      <c r="F351" s="2"/>
      <c r="G351" s="8" t="str">
        <f>IF(C351="","",IF(C351=$D$392,IF(D351=$B$5,"WorkHome","WorkForeign"),IF(C351=$D$394,IF(D351=$B$5,"TravelWorkHome","TravelWorkForeign"),IF(C351=$D$393,IF(D351=$B$5,"NonWorkHome","NonWorkForeign"),IF(C351=$D$395,IF(D351=$B$5,"TravelHome","TravelForeign"))))))</f>
        <v/>
      </c>
      <c r="H351" s="4" t="str">
        <f t="shared" si="5"/>
        <v/>
      </c>
    </row>
    <row r="352" spans="1:14" x14ac:dyDescent="0.2">
      <c r="A352" s="40">
        <v>45987</v>
      </c>
      <c r="B352" s="40" t="s">
        <v>22</v>
      </c>
      <c r="C352" s="2"/>
      <c r="D352" s="2"/>
      <c r="E352" s="2"/>
      <c r="F352" s="2"/>
      <c r="G352" s="8" t="str">
        <f>IF(C352="","",IF(C352=$D$392,IF(D352=$B$5,"WorkHome","WorkForeign"),IF(C352=$D$394,IF(D352=$B$5,"TravelWorkHome","TravelWorkForeign"),IF(C352=$D$393,IF(D352=$B$5,"NonWorkHome","NonWorkForeign"),IF(C352=$D$395,IF(D352=$B$5,"TravelHome","TravelForeign"))))))</f>
        <v/>
      </c>
      <c r="H352" s="4" t="str">
        <f t="shared" si="5"/>
        <v/>
      </c>
    </row>
    <row r="353" spans="1:8" x14ac:dyDescent="0.2">
      <c r="A353" s="40">
        <v>45988</v>
      </c>
      <c r="B353" s="40" t="s">
        <v>23</v>
      </c>
      <c r="C353" s="2"/>
      <c r="D353" s="2"/>
      <c r="E353" s="2"/>
      <c r="F353" s="2"/>
      <c r="G353" s="8" t="str">
        <f>IF(C353="","",IF(C353=$D$392,IF(D353=$B$5,"WorkHome","WorkForeign"),IF(C353=$D$394,IF(D353=$B$5,"TravelWorkHome","TravelWorkForeign"),IF(C353=$D$393,IF(D353=$B$5,"NonWorkHome","NonWorkForeign"),IF(C353=$D$395,IF(D353=$B$5,"TravelHome","TravelForeign"))))))</f>
        <v/>
      </c>
      <c r="H353" s="4" t="str">
        <f t="shared" si="5"/>
        <v/>
      </c>
    </row>
    <row r="354" spans="1:8" x14ac:dyDescent="0.2">
      <c r="A354" s="40">
        <v>45989</v>
      </c>
      <c r="B354" s="40" t="s">
        <v>24</v>
      </c>
      <c r="C354" s="2"/>
      <c r="D354" s="2"/>
      <c r="E354" s="2"/>
      <c r="F354" s="2"/>
      <c r="G354" s="8" t="str">
        <f>IF(C354="","",IF(C354=$D$392,IF(D354=$B$5,"WorkHome","WorkForeign"),IF(C354=$D$394,IF(D354=$B$5,"TravelWorkHome","TravelWorkForeign"),IF(C354=$D$393,IF(D354=$B$5,"NonWorkHome","NonWorkForeign"),IF(C354=$D$395,IF(D354=$B$5,"TravelHome","TravelForeign"))))))</f>
        <v/>
      </c>
      <c r="H354" s="4" t="str">
        <f t="shared" si="5"/>
        <v/>
      </c>
    </row>
    <row r="355" spans="1:8" x14ac:dyDescent="0.2">
      <c r="A355" s="40">
        <v>45990</v>
      </c>
      <c r="B355" s="40" t="s">
        <v>18</v>
      </c>
      <c r="C355" s="2"/>
      <c r="D355" s="2"/>
      <c r="E355" s="2"/>
      <c r="F355" s="2"/>
      <c r="G355" s="8" t="str">
        <f>IF(C355="","",IF(C355=$D$392,IF(D355=$B$5,"WorkHome","WorkForeign"),IF(C355=$D$394,IF(D355=$B$5,"TravelWorkHome","TravelWorkForeign"),IF(C355=$D$393,IF(D355=$B$5,"NonWorkHome","NonWorkForeign"),IF(C355=$D$395,IF(D355=$B$5,"TravelHome","TravelForeign"))))))</f>
        <v/>
      </c>
      <c r="H355" s="4" t="str">
        <f t="shared" si="5"/>
        <v/>
      </c>
    </row>
    <row r="356" spans="1:8" x14ac:dyDescent="0.2">
      <c r="A356" s="40">
        <v>45991</v>
      </c>
      <c r="B356" s="40" t="s">
        <v>19</v>
      </c>
      <c r="C356" s="2"/>
      <c r="D356" s="2"/>
      <c r="E356" s="2"/>
      <c r="F356" s="2"/>
      <c r="G356" s="8" t="str">
        <f>IF(C356="","",IF(C356=$D$392,IF(D356=$B$5,"WorkHome","WorkForeign"),IF(C356=$D$394,IF(D356=$B$5,"TravelWorkHome","TravelWorkForeign"),IF(C356=$D$393,IF(D356=$B$5,"NonWorkHome","NonWorkForeign"),IF(C356=$D$395,IF(D356=$B$5,"TravelHome","TravelForeign"))))))</f>
        <v/>
      </c>
      <c r="H356" s="4" t="str">
        <f t="shared" si="5"/>
        <v/>
      </c>
    </row>
    <row r="357" spans="1:8" ht="18" x14ac:dyDescent="0.25">
      <c r="A357" s="37" t="s">
        <v>41</v>
      </c>
      <c r="B357" s="38"/>
      <c r="C357" s="11"/>
      <c r="D357" s="11"/>
      <c r="E357" s="11"/>
      <c r="F357" s="11"/>
      <c r="G357" s="8" t="str">
        <f>IF(C357="","",IF(C357=$D$392,IF(D357=$B$5,"WorkHome","WorkForeign"),IF(C357=$D$394,IF(D357=$B$5,"TravelWorkHome","TravelWorkForeign"),IF(C357=$D$393,IF(D357=$B$5,"NonWorkHome","NonWorkForeign"),IF(C357=$D$395,IF(D357=$B$5,"TravelHome","TravelForeign"))))))</f>
        <v/>
      </c>
      <c r="H357" s="4" t="str">
        <f t="shared" si="5"/>
        <v/>
      </c>
    </row>
    <row r="358" spans="1:8" x14ac:dyDescent="0.2">
      <c r="A358" s="40">
        <v>45992</v>
      </c>
      <c r="B358" s="40" t="s">
        <v>20</v>
      </c>
      <c r="C358" s="2"/>
      <c r="D358" s="2"/>
      <c r="E358" s="2"/>
      <c r="F358" s="2"/>
      <c r="G358" s="8" t="str">
        <f>IF(C358="","",IF(C358=$D$392,IF(D358=$B$5,"WorkHome","WorkForeign"),IF(C358=$D$394,IF(D358=$B$5,"TravelWorkHome","TravelWorkForeign"),IF(C358=$D$393,IF(D358=$B$5,"NonWorkHome","NonWorkForeign"),IF(C358=$D$395,IF(D358=$B$5,"TravelHome","TravelForeign"))))))</f>
        <v/>
      </c>
      <c r="H358" s="4" t="str">
        <f t="shared" si="5"/>
        <v/>
      </c>
    </row>
    <row r="359" spans="1:8" x14ac:dyDescent="0.2">
      <c r="A359" s="40">
        <v>45993</v>
      </c>
      <c r="B359" s="40" t="s">
        <v>21</v>
      </c>
      <c r="C359" s="2"/>
      <c r="D359" s="2"/>
      <c r="E359" s="2"/>
      <c r="F359" s="2"/>
      <c r="G359" s="8" t="str">
        <f>IF(C359="","",IF(C359=$D$392,IF(D359=$B$5,"WorkHome","WorkForeign"),IF(C359=$D$394,IF(D359=$B$5,"TravelWorkHome","TravelWorkForeign"),IF(C359=$D$393,IF(D359=$B$5,"NonWorkHome","NonWorkForeign"),IF(C359=$D$395,IF(D359=$B$5,"TravelHome","TravelForeign"))))))</f>
        <v/>
      </c>
      <c r="H359" s="4" t="str">
        <f t="shared" si="5"/>
        <v/>
      </c>
    </row>
    <row r="360" spans="1:8" x14ac:dyDescent="0.2">
      <c r="A360" s="40">
        <v>45994</v>
      </c>
      <c r="B360" s="40" t="s">
        <v>22</v>
      </c>
      <c r="C360" s="2"/>
      <c r="D360" s="2"/>
      <c r="E360" s="2"/>
      <c r="F360" s="2"/>
      <c r="G360" s="8" t="str">
        <f>IF(C360="","",IF(C360=$D$392,IF(D360=$B$5,"WorkHome","WorkForeign"),IF(C360=$D$394,IF(D360=$B$5,"TravelWorkHome","TravelWorkForeign"),IF(C360=$D$393,IF(D360=$B$5,"NonWorkHome","NonWorkForeign"),IF(C360=$D$395,IF(D360=$B$5,"TravelHome","TravelForeign"))))))</f>
        <v/>
      </c>
      <c r="H360" s="4" t="str">
        <f t="shared" si="5"/>
        <v/>
      </c>
    </row>
    <row r="361" spans="1:8" x14ac:dyDescent="0.2">
      <c r="A361" s="40">
        <v>45995</v>
      </c>
      <c r="B361" s="40" t="s">
        <v>23</v>
      </c>
      <c r="C361" s="2"/>
      <c r="D361" s="2"/>
      <c r="E361" s="2"/>
      <c r="F361" s="2"/>
      <c r="G361" s="8" t="str">
        <f>IF(C361="","",IF(C361=$D$392,IF(D361=$B$5,"WorkHome","WorkForeign"),IF(C361=$D$394,IF(D361=$B$5,"TravelWorkHome","TravelWorkForeign"),IF(C361=$D$393,IF(D361=$B$5,"NonWorkHome","NonWorkForeign"),IF(C361=$D$395,IF(D361=$B$5,"TravelHome","TravelForeign"))))))</f>
        <v/>
      </c>
      <c r="H361" s="4" t="str">
        <f t="shared" si="5"/>
        <v/>
      </c>
    </row>
    <row r="362" spans="1:8" x14ac:dyDescent="0.2">
      <c r="A362" s="40">
        <v>45996</v>
      </c>
      <c r="B362" s="40" t="s">
        <v>24</v>
      </c>
      <c r="C362" s="2"/>
      <c r="D362" s="2"/>
      <c r="E362" s="2"/>
      <c r="F362" s="2"/>
      <c r="G362" s="8" t="str">
        <f>IF(C362="","",IF(C362=$D$392,IF(D362=$B$5,"WorkHome","WorkForeign"),IF(C362=$D$394,IF(D362=$B$5,"TravelWorkHome","TravelWorkForeign"),IF(C362=$D$393,IF(D362=$B$5,"NonWorkHome","NonWorkForeign"),IF(C362=$D$395,IF(D362=$B$5,"TravelHome","TravelForeign"))))))</f>
        <v/>
      </c>
      <c r="H362" s="4" t="str">
        <f t="shared" si="5"/>
        <v/>
      </c>
    </row>
    <row r="363" spans="1:8" x14ac:dyDescent="0.2">
      <c r="A363" s="40">
        <v>45997</v>
      </c>
      <c r="B363" s="40" t="s">
        <v>18</v>
      </c>
      <c r="C363" s="2"/>
      <c r="D363" s="2"/>
      <c r="E363" s="2"/>
      <c r="F363" s="2"/>
      <c r="G363" s="8" t="str">
        <f>IF(C363="","",IF(C363=$D$392,IF(D363=$B$5,"WorkHome","WorkForeign"),IF(C363=$D$394,IF(D363=$B$5,"TravelWorkHome","TravelWorkForeign"),IF(C363=$D$393,IF(D363=$B$5,"NonWorkHome","NonWorkForeign"),IF(C363=$D$395,IF(D363=$B$5,"TravelHome","TravelForeign"))))))</f>
        <v/>
      </c>
      <c r="H363" s="4" t="str">
        <f t="shared" si="5"/>
        <v/>
      </c>
    </row>
    <row r="364" spans="1:8" x14ac:dyDescent="0.2">
      <c r="A364" s="40">
        <v>45998</v>
      </c>
      <c r="B364" s="40" t="s">
        <v>19</v>
      </c>
      <c r="C364" s="2"/>
      <c r="D364" s="2"/>
      <c r="E364" s="2"/>
      <c r="F364" s="2"/>
      <c r="G364" s="8" t="str">
        <f>IF(C364="","",IF(C364=$D$392,IF(D364=$B$5,"WorkHome","WorkForeign"),IF(C364=$D$394,IF(D364=$B$5,"TravelWorkHome","TravelWorkForeign"),IF(C364=$D$393,IF(D364=$B$5,"NonWorkHome","NonWorkForeign"),IF(C364=$D$395,IF(D364=$B$5,"TravelHome","TravelForeign"))))))</f>
        <v/>
      </c>
      <c r="H364" s="4" t="str">
        <f t="shared" si="5"/>
        <v/>
      </c>
    </row>
    <row r="365" spans="1:8" x14ac:dyDescent="0.2">
      <c r="A365" s="40">
        <v>45999</v>
      </c>
      <c r="B365" s="40" t="s">
        <v>20</v>
      </c>
      <c r="C365" s="2"/>
      <c r="D365" s="2"/>
      <c r="E365" s="2"/>
      <c r="F365" s="2"/>
      <c r="G365" s="8" t="str">
        <f>IF(C365="","",IF(C365=$D$392,IF(D365=$B$5,"WorkHome","WorkForeign"),IF(C365=$D$394,IF(D365=$B$5,"TravelWorkHome","TravelWorkForeign"),IF(C365=$D$393,IF(D365=$B$5,"NonWorkHome","NonWorkForeign"),IF(C365=$D$395,IF(D365=$B$5,"TravelHome","TravelForeign"))))))</f>
        <v/>
      </c>
      <c r="H365" s="4" t="str">
        <f t="shared" si="5"/>
        <v/>
      </c>
    </row>
    <row r="366" spans="1:8" x14ac:dyDescent="0.2">
      <c r="A366" s="40">
        <v>46000</v>
      </c>
      <c r="B366" s="40" t="s">
        <v>21</v>
      </c>
      <c r="C366" s="2"/>
      <c r="D366" s="2"/>
      <c r="E366" s="2"/>
      <c r="F366" s="2"/>
      <c r="G366" s="8" t="str">
        <f>IF(C366="","",IF(C366=$D$392,IF(D366=$B$5,"WorkHome","WorkForeign"),IF(C366=$D$394,IF(D366=$B$5,"TravelWorkHome","TravelWorkForeign"),IF(C366=$D$393,IF(D366=$B$5,"NonWorkHome","NonWorkForeign"),IF(C366=$D$395,IF(D366=$B$5,"TravelHome","TravelForeign"))))))</f>
        <v/>
      </c>
      <c r="H366" s="4" t="str">
        <f t="shared" si="5"/>
        <v/>
      </c>
    </row>
    <row r="367" spans="1:8" x14ac:dyDescent="0.2">
      <c r="A367" s="40">
        <v>46001</v>
      </c>
      <c r="B367" s="40" t="s">
        <v>22</v>
      </c>
      <c r="C367" s="2"/>
      <c r="D367" s="2"/>
      <c r="E367" s="2"/>
      <c r="F367" s="2"/>
      <c r="G367" s="8" t="str">
        <f>IF(C367="","",IF(C367=$D$392,IF(D367=$B$5,"WorkHome","WorkForeign"),IF(C367=$D$394,IF(D367=$B$5,"TravelWorkHome","TravelWorkForeign"),IF(C367=$D$393,IF(D367=$B$5,"NonWorkHome","NonWorkForeign"),IF(C367=$D$395,IF(D367=$B$5,"TravelHome","TravelForeign"))))))</f>
        <v/>
      </c>
      <c r="H367" s="4" t="str">
        <f t="shared" si="5"/>
        <v/>
      </c>
    </row>
    <row r="368" spans="1:8" x14ac:dyDescent="0.2">
      <c r="A368" s="40">
        <v>46002</v>
      </c>
      <c r="B368" s="40" t="s">
        <v>23</v>
      </c>
      <c r="C368" s="2"/>
      <c r="D368" s="2"/>
      <c r="E368" s="2"/>
      <c r="F368" s="2"/>
      <c r="G368" s="8" t="str">
        <f>IF(C368="","",IF(C368=$D$392,IF(D368=$B$5,"WorkHome","WorkForeign"),IF(C368=$D$394,IF(D368=$B$5,"TravelWorkHome","TravelWorkForeign"),IF(C368=$D$393,IF(D368=$B$5,"NonWorkHome","NonWorkForeign"),IF(C368=$D$395,IF(D368=$B$5,"TravelHome","TravelForeign"))))))</f>
        <v/>
      </c>
      <c r="H368" s="4" t="str">
        <f t="shared" si="5"/>
        <v/>
      </c>
    </row>
    <row r="369" spans="1:14" x14ac:dyDescent="0.2">
      <c r="A369" s="40">
        <v>46003</v>
      </c>
      <c r="B369" s="40" t="s">
        <v>24</v>
      </c>
      <c r="C369" s="2"/>
      <c r="D369" s="2"/>
      <c r="E369" s="2"/>
      <c r="F369" s="2"/>
      <c r="G369" s="8" t="str">
        <f>IF(C369="","",IF(C369=$D$392,IF(D369=$B$5,"WorkHome","WorkForeign"),IF(C369=$D$394,IF(D369=$B$5,"TravelWorkHome","TravelWorkForeign"),IF(C369=$D$393,IF(D369=$B$5,"NonWorkHome","NonWorkForeign"),IF(C369=$D$395,IF(D369=$B$5,"TravelHome","TravelForeign"))))))</f>
        <v/>
      </c>
      <c r="H369" s="4" t="str">
        <f t="shared" si="5"/>
        <v/>
      </c>
    </row>
    <row r="370" spans="1:14" x14ac:dyDescent="0.2">
      <c r="A370" s="40">
        <v>46004</v>
      </c>
      <c r="B370" s="40" t="s">
        <v>18</v>
      </c>
      <c r="C370" s="2"/>
      <c r="D370" s="2"/>
      <c r="E370" s="2"/>
      <c r="F370" s="2"/>
      <c r="G370" s="8" t="str">
        <f>IF(C370="","",IF(C370=$D$392,IF(D370=$B$5,"WorkHome","WorkForeign"),IF(C370=$D$394,IF(D370=$B$5,"TravelWorkHome","TravelWorkForeign"),IF(C370=$D$393,IF(D370=$B$5,"NonWorkHome","NonWorkForeign"),IF(C370=$D$395,IF(D370=$B$5,"TravelHome","TravelForeign"))))))</f>
        <v/>
      </c>
      <c r="H370" s="4" t="str">
        <f t="shared" si="5"/>
        <v/>
      </c>
    </row>
    <row r="371" spans="1:14" x14ac:dyDescent="0.2">
      <c r="A371" s="40">
        <v>46005</v>
      </c>
      <c r="B371" s="40" t="s">
        <v>19</v>
      </c>
      <c r="C371" s="2"/>
      <c r="D371" s="2"/>
      <c r="E371" s="2"/>
      <c r="F371" s="2"/>
      <c r="G371" s="8" t="str">
        <f>IF(C371="","",IF(C371=$D$392,IF(D371=$B$5,"WorkHome","WorkForeign"),IF(C371=$D$394,IF(D371=$B$5,"TravelWorkHome","TravelWorkForeign"),IF(C371=$D$393,IF(D371=$B$5,"NonWorkHome","NonWorkForeign"),IF(C371=$D$395,IF(D371=$B$5,"TravelHome","TravelForeign"))))))</f>
        <v/>
      </c>
      <c r="H371" s="4" t="str">
        <f t="shared" si="5"/>
        <v/>
      </c>
    </row>
    <row r="372" spans="1:14" ht="13.5" thickBot="1" x14ac:dyDescent="0.25">
      <c r="A372" s="40">
        <v>46006</v>
      </c>
      <c r="B372" s="40" t="s">
        <v>20</v>
      </c>
      <c r="C372" s="2"/>
      <c r="D372" s="2"/>
      <c r="E372" s="2"/>
      <c r="F372" s="2"/>
      <c r="G372" s="8" t="str">
        <f>IF(C372="","",IF(C372=$D$392,IF(D372=$B$5,"WorkHome","WorkForeign"),IF(C372=$D$394,IF(D372=$B$5,"TravelWorkHome","TravelWorkForeign"),IF(C372=$D$393,IF(D372=$B$5,"NonWorkHome","NonWorkForeign"),IF(C372=$D$395,IF(D372=$B$5,"TravelHome","TravelForeign"))))))</f>
        <v/>
      </c>
      <c r="H372" s="4" t="str">
        <f t="shared" si="5"/>
        <v/>
      </c>
    </row>
    <row r="373" spans="1:14" ht="13.5" thickBot="1" x14ac:dyDescent="0.25">
      <c r="A373" s="40">
        <v>46007</v>
      </c>
      <c r="B373" s="40" t="s">
        <v>21</v>
      </c>
      <c r="C373" s="2"/>
      <c r="D373" s="2"/>
      <c r="E373" s="2"/>
      <c r="F373" s="2"/>
      <c r="G373" s="8" t="str">
        <f>IF(C373="","",IF(C373=$D$392,IF(D373=$B$5,"WorkHome","WorkForeign"),IF(C373=$D$394,IF(D373=$B$5,"TravelWorkHome","TravelWorkForeign"),IF(C373=$D$393,IF(D373=$B$5,"NonWorkHome","NonWorkForeign"),IF(C373=$D$395,IF(D373=$B$5,"TravelHome","TravelForeign"))))))</f>
        <v/>
      </c>
      <c r="H373" s="4" t="str">
        <f t="shared" si="5"/>
        <v/>
      </c>
      <c r="J373" s="86">
        <v>45992</v>
      </c>
      <c r="K373" s="87"/>
      <c r="L373" s="87"/>
      <c r="M373" s="87"/>
      <c r="N373" s="88"/>
    </row>
    <row r="374" spans="1:14" x14ac:dyDescent="0.2">
      <c r="A374" s="40">
        <v>46008</v>
      </c>
      <c r="B374" s="40" t="s">
        <v>22</v>
      </c>
      <c r="C374" s="2"/>
      <c r="D374" s="2"/>
      <c r="E374" s="2"/>
      <c r="F374" s="2"/>
      <c r="G374" s="8" t="str">
        <f>IF(C374="","",IF(C374=$D$392,IF(D374=$B$5,"WorkHome","WorkForeign"),IF(C374=$D$394,IF(D374=$B$5,"TravelWorkHome","TravelWorkForeign"),IF(C374=$D$393,IF(D374=$B$5,"NonWorkHome","NonWorkForeign"),IF(C374=$D$395,IF(D374=$B$5,"TravelHome","TravelForeign"))))))</f>
        <v/>
      </c>
      <c r="H374" s="4" t="str">
        <f t="shared" si="5"/>
        <v/>
      </c>
      <c r="J374" s="42"/>
      <c r="K374" s="43"/>
      <c r="L374" s="43" t="str">
        <f>IF($B$5="","Input Home",$B$5)</f>
        <v>Input Home</v>
      </c>
      <c r="M374" s="43" t="s">
        <v>25</v>
      </c>
      <c r="N374" s="44"/>
    </row>
    <row r="375" spans="1:14" x14ac:dyDescent="0.2">
      <c r="A375" s="40">
        <v>46009</v>
      </c>
      <c r="B375" s="40" t="s">
        <v>23</v>
      </c>
      <c r="C375" s="2"/>
      <c r="D375" s="2"/>
      <c r="E375" s="2"/>
      <c r="F375" s="2"/>
      <c r="G375" s="8" t="str">
        <f>IF(C375="","",IF(C375=$D$392,IF(D375=$B$5,"WorkHome","WorkForeign"),IF(C375=$D$394,IF(D375=$B$5,"TravelWorkHome","TravelWorkForeign"),IF(C375=$D$393,IF(D375=$B$5,"NonWorkHome","NonWorkForeign"),IF(C375=$D$395,IF(D375=$B$5,"TravelHome","TravelForeign"))))))</f>
        <v/>
      </c>
      <c r="H375" s="4" t="str">
        <f t="shared" si="5"/>
        <v/>
      </c>
      <c r="J375" s="45"/>
      <c r="K375" s="46" t="s">
        <v>26</v>
      </c>
      <c r="L375" s="46">
        <f>COUNTIF($G$358:$G$388,"WorkHome")</f>
        <v>0</v>
      </c>
      <c r="M375" s="46">
        <f>COUNTIF($G$358:$G$388,"WorkForeign")</f>
        <v>0</v>
      </c>
      <c r="N375" s="26"/>
    </row>
    <row r="376" spans="1:14" x14ac:dyDescent="0.2">
      <c r="A376" s="40">
        <v>46010</v>
      </c>
      <c r="B376" s="40" t="s">
        <v>24</v>
      </c>
      <c r="C376" s="2"/>
      <c r="D376" s="2"/>
      <c r="E376" s="2"/>
      <c r="F376" s="2"/>
      <c r="G376" s="8" t="str">
        <f>IF(C376="","",IF(C376=$D$392,IF(D376=$B$5,"WorkHome","WorkForeign"),IF(C376=$D$394,IF(D376=$B$5,"TravelWorkHome","TravelWorkForeign"),IF(C376=$D$393,IF(D376=$B$5,"NonWorkHome","NonWorkForeign"),IF(C376=$D$395,IF(D376=$B$5,"TravelHome","TravelForeign"))))))</f>
        <v/>
      </c>
      <c r="H376" s="4" t="str">
        <f t="shared" si="5"/>
        <v/>
      </c>
      <c r="J376" s="45"/>
      <c r="K376" s="46" t="s">
        <v>27</v>
      </c>
      <c r="L376" s="46">
        <f>COUNTIF($G$358:$G$388,"NonWorkHome")</f>
        <v>0</v>
      </c>
      <c r="M376" s="46">
        <f>COUNTIF($G$358:$G$388,"NonWorkForeign")</f>
        <v>0</v>
      </c>
      <c r="N376" s="26"/>
    </row>
    <row r="377" spans="1:14" x14ac:dyDescent="0.2">
      <c r="A377" s="40">
        <v>46011</v>
      </c>
      <c r="B377" s="40" t="s">
        <v>18</v>
      </c>
      <c r="C377" s="2"/>
      <c r="D377" s="2"/>
      <c r="E377" s="2"/>
      <c r="F377" s="2"/>
      <c r="G377" s="8" t="str">
        <f>IF(C377="","",IF(C377=$D$392,IF(D377=$B$5,"WorkHome","WorkForeign"),IF(C377=$D$394,IF(D377=$B$5,"TravelWorkHome","TravelWorkForeign"),IF(C377=$D$393,IF(D377=$B$5,"NonWorkHome","NonWorkForeign"),IF(C377=$D$395,IF(D377=$B$5,"TravelHome","TravelForeign"))))))</f>
        <v/>
      </c>
      <c r="H377" s="4" t="str">
        <f t="shared" si="5"/>
        <v/>
      </c>
      <c r="J377" s="45"/>
      <c r="K377" s="46" t="s">
        <v>28</v>
      </c>
      <c r="L377" s="46">
        <f>COUNTIF($G$358:$G$388,"TravelWorkHome")</f>
        <v>0</v>
      </c>
      <c r="M377" s="46">
        <f>COUNTIF($G$358:$G$388,"TravelWorkForeign")</f>
        <v>0</v>
      </c>
      <c r="N377" s="26"/>
    </row>
    <row r="378" spans="1:14" ht="13.5" thickBot="1" x14ac:dyDescent="0.25">
      <c r="A378" s="40">
        <v>46012</v>
      </c>
      <c r="B378" s="40" t="s">
        <v>19</v>
      </c>
      <c r="C378" s="2"/>
      <c r="D378" s="2"/>
      <c r="E378" s="2"/>
      <c r="F378" s="2"/>
      <c r="G378" s="8" t="str">
        <f>IF(C378="","",IF(C378=$D$392,IF(D378=$B$5,"WorkHome","WorkForeign"),IF(C378=$D$394,IF(D378=$B$5,"TravelWorkHome","TravelWorkForeign"),IF(C378=$D$393,IF(D378=$B$5,"NonWorkHome","NonWorkForeign"),IF(C378=$D$395,IF(D378=$B$5,"TravelHome","TravelForeign"))))))</f>
        <v/>
      </c>
      <c r="H378" s="4" t="str">
        <f t="shared" si="5"/>
        <v/>
      </c>
      <c r="J378" s="47"/>
      <c r="K378" s="48" t="s">
        <v>29</v>
      </c>
      <c r="L378" s="48">
        <f>COUNTIF($G$358:$G$388,"TravelHome")</f>
        <v>0</v>
      </c>
      <c r="M378" s="48">
        <f>COUNTIF($G$358:$G$388,"TravelForeign")</f>
        <v>0</v>
      </c>
      <c r="N378" s="49"/>
    </row>
    <row r="379" spans="1:14" ht="13.5" thickBot="1" x14ac:dyDescent="0.25">
      <c r="A379" s="40">
        <v>46013</v>
      </c>
      <c r="B379" s="40" t="s">
        <v>20</v>
      </c>
      <c r="C379" s="2"/>
      <c r="D379" s="2"/>
      <c r="E379" s="2"/>
      <c r="F379" s="2"/>
      <c r="G379" s="8" t="str">
        <f>IF(C379="","",IF(C379=$D$392,IF(D379=$B$5,"WorkHome","WorkForeign"),IF(C379=$D$394,IF(D379=$B$5,"TravelWorkHome","TravelWorkForeign"),IF(C379=$D$393,IF(D379=$B$5,"NonWorkHome","NonWorkForeign"),IF(C379=$D$395,IF(D379=$B$5,"TravelHome","TravelForeign"))))))</f>
        <v/>
      </c>
      <c r="H379" s="4" t="str">
        <f t="shared" si="5"/>
        <v/>
      </c>
      <c r="J379" s="50"/>
      <c r="K379" s="51" t="s">
        <v>30</v>
      </c>
      <c r="L379" s="51">
        <f>SUM(L375:L378)</f>
        <v>0</v>
      </c>
      <c r="M379" s="52">
        <f>SUM(M375:M378)</f>
        <v>0</v>
      </c>
      <c r="N379" s="53">
        <f>SUM(L379:M379)</f>
        <v>0</v>
      </c>
    </row>
    <row r="380" spans="1:14" x14ac:dyDescent="0.2">
      <c r="A380" s="40">
        <v>46014</v>
      </c>
      <c r="B380" s="40" t="s">
        <v>21</v>
      </c>
      <c r="C380" s="2"/>
      <c r="D380" s="2"/>
      <c r="E380" s="2"/>
      <c r="F380" s="2"/>
      <c r="G380" s="8" t="str">
        <f>IF(C380="","",IF(C380=$D$392,IF(D380=$B$5,"WorkHome","WorkForeign"),IF(C380=$D$394,IF(D380=$B$5,"TravelWorkHome","TravelWorkForeign"),IF(C380=$D$393,IF(D380=$B$5,"NonWorkHome","NonWorkForeign"),IF(C380=$D$395,IF(D380=$B$5,"TravelHome","TravelForeign"))))))</f>
        <v/>
      </c>
      <c r="H380" s="4" t="str">
        <f t="shared" si="5"/>
        <v/>
      </c>
    </row>
    <row r="381" spans="1:14" x14ac:dyDescent="0.2">
      <c r="A381" s="40">
        <v>46015</v>
      </c>
      <c r="B381" s="40" t="s">
        <v>22</v>
      </c>
      <c r="C381" s="2"/>
      <c r="D381" s="2"/>
      <c r="E381" s="2"/>
      <c r="F381" s="2"/>
      <c r="G381" s="8" t="str">
        <f>IF(C381="","",IF(C381=$D$392,IF(D381=$B$5,"WorkHome","WorkForeign"),IF(C381=$D$394,IF(D381=$B$5,"TravelWorkHome","TravelWorkForeign"),IF(C381=$D$393,IF(D381=$B$5,"NonWorkHome","NonWorkForeign"),IF(C381=$D$395,IF(D381=$B$5,"TravelHome","TravelForeign"))))))</f>
        <v/>
      </c>
      <c r="H381" s="4" t="str">
        <f t="shared" si="5"/>
        <v/>
      </c>
    </row>
    <row r="382" spans="1:14" x14ac:dyDescent="0.2">
      <c r="A382" s="40">
        <v>46016</v>
      </c>
      <c r="B382" s="40" t="s">
        <v>23</v>
      </c>
      <c r="C382" s="2"/>
      <c r="D382" s="2"/>
      <c r="E382" s="2"/>
      <c r="F382" s="2"/>
      <c r="G382" s="8" t="str">
        <f>IF(C382="","",IF(C382=$D$392,IF(D382=$B$5,"WorkHome","WorkForeign"),IF(C382=$D$394,IF(D382=$B$5,"TravelWorkHome","TravelWorkForeign"),IF(C382=$D$393,IF(D382=$B$5,"NonWorkHome","NonWorkForeign"),IF(C382=$D$395,IF(D382=$B$5,"TravelHome","TravelForeign"))))))</f>
        <v/>
      </c>
      <c r="H382" s="4" t="str">
        <f t="shared" si="5"/>
        <v/>
      </c>
    </row>
    <row r="383" spans="1:14" x14ac:dyDescent="0.2">
      <c r="A383" s="40">
        <v>46017</v>
      </c>
      <c r="B383" s="40" t="s">
        <v>24</v>
      </c>
      <c r="C383" s="2"/>
      <c r="D383" s="2"/>
      <c r="E383" s="2"/>
      <c r="F383" s="2"/>
      <c r="G383" s="8" t="str">
        <f>IF(C383="","",IF(C383=$D$392,IF(D383=$B$5,"WorkHome","WorkForeign"),IF(C383=$D$394,IF(D383=$B$5,"TravelWorkHome","TravelWorkForeign"),IF(C383=$D$393,IF(D383=$B$5,"NonWorkHome","NonWorkForeign"),IF(C383=$D$395,IF(D383=$B$5,"TravelHome","TravelForeign"))))))</f>
        <v/>
      </c>
      <c r="H383" s="4" t="str">
        <f t="shared" si="5"/>
        <v/>
      </c>
    </row>
    <row r="384" spans="1:14" x14ac:dyDescent="0.2">
      <c r="A384" s="40">
        <v>46018</v>
      </c>
      <c r="B384" s="40" t="s">
        <v>18</v>
      </c>
      <c r="C384" s="2"/>
      <c r="D384" s="2"/>
      <c r="E384" s="2"/>
      <c r="F384" s="2"/>
      <c r="G384" s="8" t="str">
        <f>IF(C384="","",IF(C384=$D$392,IF(D384=$B$5,"WorkHome","WorkForeign"),IF(C384=$D$394,IF(D384=$B$5,"TravelWorkHome","TravelWorkForeign"),IF(C384=$D$393,IF(D384=$B$5,"NonWorkHome","NonWorkForeign"),IF(C384=$D$395,IF(D384=$B$5,"TravelHome","TravelForeign"))))))</f>
        <v/>
      </c>
      <c r="H384" s="4" t="str">
        <f t="shared" si="5"/>
        <v/>
      </c>
    </row>
    <row r="385" spans="1:14" x14ac:dyDescent="0.2">
      <c r="A385" s="40">
        <v>46019</v>
      </c>
      <c r="B385" s="40" t="s">
        <v>19</v>
      </c>
      <c r="C385" s="2"/>
      <c r="D385" s="2"/>
      <c r="E385" s="2"/>
      <c r="F385" s="2"/>
      <c r="G385" s="8" t="str">
        <f>IF(C385="","",IF(C385=$D$392,IF(D385=$B$5,"WorkHome","WorkForeign"),IF(C385=$D$394,IF(D385=$B$5,"TravelWorkHome","TravelWorkForeign"),IF(C385=$D$393,IF(D385=$B$5,"NonWorkHome","NonWorkForeign"),IF(C385=$D$395,IF(D385=$B$5,"TravelHome","TravelForeign"))))))</f>
        <v/>
      </c>
      <c r="H385" s="4" t="str">
        <f t="shared" si="5"/>
        <v/>
      </c>
    </row>
    <row r="386" spans="1:14" x14ac:dyDescent="0.2">
      <c r="A386" s="40">
        <v>46020</v>
      </c>
      <c r="B386" s="40" t="s">
        <v>20</v>
      </c>
      <c r="C386" s="2"/>
      <c r="D386" s="2"/>
      <c r="E386" s="2"/>
      <c r="F386" s="2"/>
      <c r="G386" s="8" t="str">
        <f>IF(C386="","",IF(C386=$D$392,IF(D386=$B$5,"WorkHome","WorkForeign"),IF(C386=$D$394,IF(D386=$B$5,"TravelWorkHome","TravelWorkForeign"),IF(C386=$D$393,IF(D386=$B$5,"NonWorkHome","NonWorkForeign"),IF(C386=$D$395,IF(D386=$B$5,"TravelHome","TravelForeign"))))))</f>
        <v/>
      </c>
      <c r="H386" s="4" t="str">
        <f t="shared" si="5"/>
        <v/>
      </c>
    </row>
    <row r="387" spans="1:14" x14ac:dyDescent="0.2">
      <c r="A387" s="40">
        <v>46021</v>
      </c>
      <c r="B387" s="40" t="s">
        <v>21</v>
      </c>
      <c r="C387" s="2"/>
      <c r="D387" s="2"/>
      <c r="E387" s="2"/>
      <c r="F387" s="2"/>
      <c r="G387" s="8" t="str">
        <f>IF(C387="","",IF(C387=$D$392,IF(D387=$B$5,"WorkHome","WorkForeign"),IF(C387=$D$394,IF(D387=$B$5,"TravelWorkHome","TravelWorkForeign"),IF(C387=$D$393,IF(D387=$B$5,"NonWorkHome","NonWorkForeign"),IF(C387=$D$395,IF(D387=$B$5,"TravelHome","TravelForeign"))))))</f>
        <v/>
      </c>
      <c r="H387" s="4" t="str">
        <f t="shared" si="5"/>
        <v/>
      </c>
    </row>
    <row r="388" spans="1:14" x14ac:dyDescent="0.2">
      <c r="A388" s="40">
        <v>46022</v>
      </c>
      <c r="B388" s="40" t="s">
        <v>22</v>
      </c>
      <c r="C388" s="2"/>
      <c r="D388" s="2"/>
      <c r="E388" s="2"/>
      <c r="F388" s="2"/>
      <c r="G388" s="8" t="str">
        <f>IF(C388="","",IF(C388=$D$392,IF(D388=$B$5,"WorkHome","WorkForeign"),IF(C388=$D$394,IF(D388=$B$5,"TravelWorkHome","TravelWorkForeign"),IF(C388=$D$393,IF(D388=$B$5,"NonWorkHome","NonWorkForeign"),IF(C388=$D$395,IF(D388=$B$5,"TravelHome","TravelForeign"))))))</f>
        <v/>
      </c>
      <c r="H388" s="4" t="str">
        <f t="shared" si="5"/>
        <v/>
      </c>
    </row>
    <row r="389" spans="1:14" ht="13.5" thickBot="1" x14ac:dyDescent="0.25">
      <c r="B389" s="40"/>
    </row>
    <row r="390" spans="1:14" ht="18.75" thickBot="1" x14ac:dyDescent="0.3">
      <c r="A390" s="83" t="s">
        <v>42</v>
      </c>
      <c r="B390" s="84"/>
      <c r="C390" s="84"/>
      <c r="D390" s="84"/>
      <c r="E390" s="84"/>
      <c r="F390" s="85"/>
      <c r="G390" s="9"/>
      <c r="J390" s="86" t="s">
        <v>42</v>
      </c>
      <c r="K390" s="87"/>
      <c r="L390" s="87"/>
      <c r="M390" s="87"/>
      <c r="N390" s="88"/>
    </row>
    <row r="391" spans="1:14" ht="18" x14ac:dyDescent="0.25">
      <c r="A391" s="55" t="s">
        <v>43</v>
      </c>
      <c r="B391" s="56"/>
      <c r="C391" s="56"/>
      <c r="D391" s="57" t="s">
        <v>44</v>
      </c>
      <c r="E391" s="58"/>
      <c r="F391" s="59"/>
      <c r="G391" s="10"/>
      <c r="J391" s="42"/>
      <c r="K391" s="43"/>
      <c r="L391" s="43" t="str">
        <f>IF($B$5="","Input Home",$B$5)</f>
        <v>Input Home</v>
      </c>
      <c r="M391" s="43" t="s">
        <v>25</v>
      </c>
      <c r="N391" s="44"/>
    </row>
    <row r="392" spans="1:14" x14ac:dyDescent="0.2">
      <c r="A392" s="60" t="str">
        <f>IF(B5="","Input Home Country",B5)</f>
        <v>Input Home Country</v>
      </c>
      <c r="B392" s="64">
        <f>COUNTIF($H$13:$H$388,A392)</f>
        <v>0</v>
      </c>
      <c r="C392" s="62"/>
      <c r="D392" s="63" t="s">
        <v>26</v>
      </c>
      <c r="E392" s="64">
        <f>COUNTIF($C$13:$C$388,D392)</f>
        <v>0</v>
      </c>
      <c r="F392" s="59"/>
      <c r="G392" s="5"/>
      <c r="J392" s="45"/>
      <c r="K392" s="46" t="s">
        <v>26</v>
      </c>
      <c r="L392" s="46">
        <f>L375+L344+L313+L281+L250+L218+L186+L155+L123+L92+L63+L32</f>
        <v>0</v>
      </c>
      <c r="M392" s="46">
        <f>M375+M344+M313+M281+M250+M218+M186+M155+M123+M92+M63+M32</f>
        <v>0</v>
      </c>
      <c r="N392" s="26"/>
    </row>
    <row r="393" spans="1:14" x14ac:dyDescent="0.2">
      <c r="A393" s="60" t="str">
        <f>IF(B6="","Input Host Country",B6)</f>
        <v>Input Host Country</v>
      </c>
      <c r="B393" s="64">
        <f>COUNTIF($H$13:$H$388,A393)</f>
        <v>0</v>
      </c>
      <c r="C393" s="62"/>
      <c r="D393" s="63" t="s">
        <v>27</v>
      </c>
      <c r="E393" s="64">
        <f>COUNTIF($C$13:$C$388,D393)</f>
        <v>0</v>
      </c>
      <c r="F393" s="59"/>
      <c r="G393" s="5"/>
      <c r="J393" s="45"/>
      <c r="K393" s="46" t="s">
        <v>27</v>
      </c>
      <c r="L393" s="46">
        <f>L376+L345+L314+L282+L251+L219+L187+L156+L124+L93+L64+L33</f>
        <v>0</v>
      </c>
      <c r="M393" s="46">
        <f>M376+M345+M314+M282+M251+M219+M187+M156+M124+M93+M64+M33</f>
        <v>0</v>
      </c>
      <c r="N393" s="26"/>
    </row>
    <row r="394" spans="1:14" x14ac:dyDescent="0.2">
      <c r="A394" s="60" t="str">
        <f>IF(B7="","Not Applicable",B7)</f>
        <v>Not Applicable</v>
      </c>
      <c r="B394" s="64">
        <f>COUNTIF($H$13:$H$388,A394)</f>
        <v>0</v>
      </c>
      <c r="C394" s="62"/>
      <c r="D394" s="63" t="s">
        <v>28</v>
      </c>
      <c r="E394" s="64">
        <f>COUNTIF($C$13:$C$388,D394)</f>
        <v>0</v>
      </c>
      <c r="F394" s="59"/>
      <c r="J394" s="45"/>
      <c r="K394" s="46" t="s">
        <v>28</v>
      </c>
      <c r="L394" s="46">
        <f>L377+L346+L315+L283+L252+L220+L188+L157+L125+L94+L65+L34</f>
        <v>0</v>
      </c>
      <c r="M394" s="46">
        <f>M377+M346+M315+M283+M252+M220+M188+M157+M125+M94+M65+M34</f>
        <v>0</v>
      </c>
      <c r="N394" s="26"/>
    </row>
    <row r="395" spans="1:14" ht="13.5" thickBot="1" x14ac:dyDescent="0.25">
      <c r="A395" s="65" t="s">
        <v>45</v>
      </c>
      <c r="B395" s="67">
        <f>COUNTIF($H$13:$H$388,A395)</f>
        <v>0</v>
      </c>
      <c r="C395" s="62"/>
      <c r="D395" s="66" t="s">
        <v>29</v>
      </c>
      <c r="E395" s="67">
        <f>COUNTIF($C$13:$C$388,D395)</f>
        <v>0</v>
      </c>
      <c r="F395" s="59"/>
      <c r="J395" s="47"/>
      <c r="K395" s="48" t="s">
        <v>29</v>
      </c>
      <c r="L395" s="48">
        <f>L378+L347+L316+L284+L253+L221+L189+L158+L126+L95+L66+L35</f>
        <v>0</v>
      </c>
      <c r="M395" s="48">
        <f>M378+M347+M316+M284+M253+M221+M189+M158+M126+M95+M66+M35</f>
        <v>0</v>
      </c>
      <c r="N395" s="49"/>
    </row>
    <row r="396" spans="1:14" ht="13.5" thickBot="1" x14ac:dyDescent="0.25">
      <c r="A396" s="68"/>
      <c r="B396" s="69"/>
      <c r="C396" s="62"/>
      <c r="D396" s="69"/>
      <c r="E396" s="64"/>
      <c r="F396" s="59"/>
      <c r="J396" s="50"/>
      <c r="K396" s="51" t="s">
        <v>30</v>
      </c>
      <c r="L396" s="51">
        <f>SUM(L392:L395)</f>
        <v>0</v>
      </c>
      <c r="M396" s="52">
        <f>SUM(M392:M395)</f>
        <v>0</v>
      </c>
      <c r="N396" s="53">
        <f>SUM(L396:M396)</f>
        <v>0</v>
      </c>
    </row>
    <row r="397" spans="1:14" x14ac:dyDescent="0.2">
      <c r="A397" s="60" t="s">
        <v>46</v>
      </c>
      <c r="B397" s="64">
        <f>SUM(B392:B396)</f>
        <v>0</v>
      </c>
      <c r="C397" s="61" t="s">
        <v>54</v>
      </c>
      <c r="D397" s="64" t="s">
        <v>46</v>
      </c>
      <c r="E397" s="64">
        <f>SUM(E392:E396)</f>
        <v>0</v>
      </c>
      <c r="F397" s="70" t="s">
        <v>54</v>
      </c>
    </row>
    <row r="398" spans="1:14" ht="13.5" thickBot="1" x14ac:dyDescent="0.25">
      <c r="A398" s="50"/>
      <c r="B398" s="52"/>
      <c r="C398" s="51"/>
      <c r="D398" s="51"/>
      <c r="E398" s="71"/>
      <c r="F398" s="72"/>
    </row>
    <row r="399" spans="1:14" x14ac:dyDescent="0.2">
      <c r="A399" s="73"/>
      <c r="B399" s="73"/>
      <c r="C399" s="76"/>
      <c r="D399" s="74"/>
      <c r="E399" s="75"/>
      <c r="F399" s="12"/>
    </row>
    <row r="400" spans="1:14" x14ac:dyDescent="0.2">
      <c r="A400" s="73"/>
      <c r="B400" s="73"/>
      <c r="C400" s="74"/>
      <c r="D400" s="74"/>
      <c r="E400" s="75"/>
      <c r="F400" s="12"/>
    </row>
    <row r="401" spans="1:6" x14ac:dyDescent="0.2">
      <c r="A401" s="73"/>
      <c r="B401" s="73"/>
      <c r="C401" s="12"/>
      <c r="D401" s="12"/>
      <c r="E401" s="12"/>
      <c r="F401" s="12"/>
    </row>
    <row r="402" spans="1:6" x14ac:dyDescent="0.2">
      <c r="A402" s="73"/>
      <c r="B402" s="73"/>
      <c r="C402" s="12"/>
      <c r="D402" s="12"/>
      <c r="E402" s="12"/>
      <c r="F402" s="12"/>
    </row>
    <row r="403" spans="1:6" x14ac:dyDescent="0.2">
      <c r="A403" s="73"/>
      <c r="B403" s="73"/>
      <c r="C403" s="12"/>
      <c r="D403" s="12"/>
      <c r="E403" s="12"/>
      <c r="F403" s="12"/>
    </row>
  </sheetData>
  <sheetProtection selectLockedCells="1"/>
  <dataConsolidate/>
  <mergeCells count="17">
    <mergeCell ref="J30:N30"/>
    <mergeCell ref="A1:F1"/>
    <mergeCell ref="J61:N61"/>
    <mergeCell ref="J90:N90"/>
    <mergeCell ref="J121:N121"/>
    <mergeCell ref="J11:S11"/>
    <mergeCell ref="J13:S13"/>
    <mergeCell ref="A390:F390"/>
    <mergeCell ref="J311:N311"/>
    <mergeCell ref="J342:N342"/>
    <mergeCell ref="J373:N373"/>
    <mergeCell ref="J153:N153"/>
    <mergeCell ref="J184:N184"/>
    <mergeCell ref="J216:N216"/>
    <mergeCell ref="J248:N248"/>
    <mergeCell ref="J279:N279"/>
    <mergeCell ref="J390:N390"/>
  </mergeCells>
  <phoneticPr fontId="11" type="noConversion"/>
  <dataValidations count="2">
    <dataValidation type="list" allowBlank="1" showInputMessage="1" showErrorMessage="1" error="Please choose from the selection menu." promptTitle="Type of Day" prompt="Choose from List Only" sqref="C74:C104 C45:C72 C327:C356 C295:C325 C264:C293 C232:C262 C200:C230 C169:C198 C137:C167 C106:C135 C358:C388 C13:C43" xr:uid="{00000000-0002-0000-0000-000000000000}">
      <formula1>$D$392:$D$395</formula1>
    </dataValidation>
    <dataValidation type="list" errorStyle="information" showInputMessage="1" showErrorMessage="1" errorTitle="Other Country" error="Please select from list OR input Country name" promptTitle="Country of Presence" prompt="Choose from List OR if not in List, type name of country" sqref="D358:D388 D74:D104 D106:D135 D137:D167 D169:D198 D200:D230 D232:D262 D264:D293 D295:D325 D327:D356 D13:D43 D45:D72" xr:uid="{00000000-0002-0000-0000-000001000000}">
      <formula1>Countrylist</formula1>
    </dataValidation>
  </dataValidations>
  <printOptions horizontalCentered="1"/>
  <pageMargins left="0.25" right="0.25" top="0.2" bottom="0.5" header="0.44" footer="0.24"/>
  <pageSetup scale="85" orientation="portrait" horizontalDpi="1200" verticalDpi="1200" r:id="rId1"/>
  <headerFooter alignWithMargins="0">
    <oddFooter>&amp;L&amp;D&amp;T</oddFooter>
  </headerFooter>
  <rowBreaks count="5" manualBreakCount="5">
    <brk id="43" max="5" man="1"/>
    <brk id="104" max="5" man="1"/>
    <brk id="167" max="5" man="1"/>
    <brk id="293" max="5" man="1"/>
    <brk id="356" max="4"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5"/>
  <sheetViews>
    <sheetView workbookViewId="0">
      <selection activeCell="C7" sqref="C7"/>
    </sheetView>
  </sheetViews>
  <sheetFormatPr defaultRowHeight="12.75" x14ac:dyDescent="0.2"/>
  <sheetData>
    <row r="1" spans="1:7" x14ac:dyDescent="0.2">
      <c r="A1" s="1" t="str">
        <f>IF('2025'!B5="", "Input Home Country Above",'2025'!B5)</f>
        <v>Input Home Country Above</v>
      </c>
      <c r="D1" s="1" t="s">
        <v>47</v>
      </c>
      <c r="G1" s="1"/>
    </row>
    <row r="2" spans="1:7" x14ac:dyDescent="0.2">
      <c r="A2" s="1" t="str">
        <f>IF('2025'!B6="", "Input Host Country Above",'2025'!B6)</f>
        <v>Input Host Country Above</v>
      </c>
      <c r="D2" s="1" t="s">
        <v>48</v>
      </c>
      <c r="G2" s="1"/>
    </row>
    <row r="3" spans="1:7" x14ac:dyDescent="0.2">
      <c r="A3" s="1" t="str">
        <f>IF('2025'!B7="","Other (Input)",'2025'!B7)</f>
        <v>Other (Input)</v>
      </c>
      <c r="D3" s="1"/>
      <c r="G3" s="1"/>
    </row>
    <row r="4" spans="1:7" x14ac:dyDescent="0.2">
      <c r="A4" s="1"/>
      <c r="D4" s="1"/>
    </row>
    <row r="5" spans="1:7" x14ac:dyDescent="0.2">
      <c r="A5" s="1"/>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A39BF47DF4CA6409F45A91E5792F9E2" ma:contentTypeVersion="6" ma:contentTypeDescription="Create a new document." ma:contentTypeScope="" ma:versionID="7ea905d6fb46411e9367b9171b5954e1">
  <xsd:schema xmlns:xsd="http://www.w3.org/2001/XMLSchema" xmlns:xs="http://www.w3.org/2001/XMLSchema" xmlns:p="http://schemas.microsoft.com/office/2006/metadata/properties" xmlns:ns2="f811e4f2-b871-4fa5-bfe6-9849d20ac422" targetNamespace="http://schemas.microsoft.com/office/2006/metadata/properties" ma:root="true" ma:fieldsID="6f88b15726a5d71c81c5610cdf2418a0" ns2:_="">
    <xsd:import namespace="f811e4f2-b871-4fa5-bfe6-9849d20ac422"/>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811e4f2-b871-4fa5-bfe6-9849d20ac42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FCC74C3-6A42-4498-88CD-D3E7E5A8BA5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811e4f2-b871-4fa5-bfe6-9849d20ac42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72B307B-62D6-417F-9E94-E4C994D2FC94}">
  <ds:schemaRefs>
    <ds:schemaRef ds:uri="f811e4f2-b871-4fa5-bfe6-9849d20ac422"/>
    <ds:schemaRef ds:uri="http://purl.org/dc/dcmitype/"/>
    <ds:schemaRef ds:uri="http://schemas.microsoft.com/office/2006/metadata/properties"/>
    <ds:schemaRef ds:uri="http://schemas.microsoft.com/office/2006/documentManagement/types"/>
    <ds:schemaRef ds:uri="http://purl.org/dc/elements/1.1/"/>
    <ds:schemaRef ds:uri="http://www.w3.org/XML/1998/namespace"/>
    <ds:schemaRef ds:uri="http://schemas.microsoft.com/office/infopath/2007/PartnerControls"/>
    <ds:schemaRef ds:uri="http://schemas.openxmlformats.org/package/2006/metadata/core-properties"/>
    <ds:schemaRef ds:uri="http://purl.org/dc/terms/"/>
  </ds:schemaRefs>
</ds:datastoreItem>
</file>

<file path=customXml/itemProps3.xml><?xml version="1.0" encoding="utf-8"?>
<ds:datastoreItem xmlns:ds="http://schemas.openxmlformats.org/officeDocument/2006/customXml" ds:itemID="{D1FA0E80-B7F4-46E0-88D5-3321BC820CB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13</vt:i4>
      </vt:variant>
    </vt:vector>
  </HeadingPairs>
  <TitlesOfParts>
    <vt:vector size="15" baseType="lpstr">
      <vt:lpstr>2025</vt:lpstr>
      <vt:lpstr>Lists</vt:lpstr>
      <vt:lpstr>Annual</vt:lpstr>
      <vt:lpstr>Assignment</vt:lpstr>
      <vt:lpstr>Countries</vt:lpstr>
      <vt:lpstr>Country</vt:lpstr>
      <vt:lpstr>Countrylist</vt:lpstr>
      <vt:lpstr>Family</vt:lpstr>
      <vt:lpstr>January</vt:lpstr>
      <vt:lpstr>June</vt:lpstr>
      <vt:lpstr>March</vt:lpstr>
      <vt:lpstr>'2025'!Print_Area</vt:lpstr>
      <vt:lpstr>'2025'!Print_Titles</vt:lpstr>
      <vt:lpstr>September</vt:lpstr>
      <vt:lpstr>various</vt:lpstr>
    </vt:vector>
  </TitlesOfParts>
  <Manager/>
  <Company>Your Company Name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Laura McLeman</dc:creator>
  <cp:keywords/>
  <dc:description/>
  <cp:lastModifiedBy>Rayne Palmer</cp:lastModifiedBy>
  <cp:revision/>
  <dcterms:created xsi:type="dcterms:W3CDTF">2009-11-26T21:47:57Z</dcterms:created>
  <dcterms:modified xsi:type="dcterms:W3CDTF">2026-01-15T22:45:01Z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0x0101005A39BF47DF4CA6409F45A91E5792F9E2</vt:lpwstr>
  </property>
</Properties>
</file>